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465" yWindow="150" windowWidth="11610" windowHeight="9105"/>
  </bookViews>
  <sheets>
    <sheet name="(2학년) 전과 허용 인원" sheetId="4" r:id="rId1"/>
    <sheet name="(3, 4학년) 전과 허용인원" sheetId="10" r:id="rId2"/>
    <sheet name="(3학년) 모집단위내전과 허용인원" sheetId="11" r:id="rId3"/>
  </sheets>
  <definedNames>
    <definedName name="_xlnm._FilterDatabase" localSheetId="0" hidden="1">'(2학년) 전과 허용 인원'!$A$3:$H$79</definedName>
    <definedName name="_xlnm._FilterDatabase" localSheetId="1" hidden="1">'(3, 4학년) 전과 허용인원'!$A$4:$K$80</definedName>
    <definedName name="_xlnm._FilterDatabase" localSheetId="2" hidden="1">'(3학년) 모집단위내전과 허용인원'!$A$3:$H$11</definedName>
    <definedName name="_xlnm.Print_Area" localSheetId="0">'(2학년) 전과 허용 인원'!$A$1:$H$84</definedName>
    <definedName name="_xlnm.Print_Area" localSheetId="1">'(3, 4학년) 전과 허용인원'!$A$1:$K$87</definedName>
    <definedName name="_xlnm.Print_Area" localSheetId="2">'(3학년) 모집단위내전과 허용인원'!$A$1:$H$13</definedName>
    <definedName name="_xlnm.Print_Titles" localSheetId="0">'(2학년) 전과 허용 인원'!$2:$3</definedName>
    <definedName name="_xlnm.Print_Titles" localSheetId="1">'(3, 4학년) 전과 허용인원'!$2:$3</definedName>
    <definedName name="_xlnm.Print_Titles" localSheetId="2">'(3학년) 모집단위내전과 허용인원'!$2:$3</definedName>
  </definedNames>
  <calcPr calcId="162913"/>
</workbook>
</file>

<file path=xl/calcChain.xml><?xml version="1.0" encoding="utf-8"?>
<calcChain xmlns="http://schemas.openxmlformats.org/spreadsheetml/2006/main">
  <c r="K5" i="10" l="1"/>
  <c r="G8" i="11" l="1"/>
  <c r="G7" i="11"/>
  <c r="G5" i="11"/>
  <c r="G6" i="11"/>
  <c r="G4" i="11"/>
  <c r="G11" i="11" l="1"/>
  <c r="K6" i="10" l="1"/>
  <c r="K8" i="10"/>
  <c r="K9" i="10"/>
  <c r="K10" i="10"/>
  <c r="K11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8" i="10"/>
  <c r="K39" i="10"/>
  <c r="K40" i="10"/>
  <c r="K41" i="10"/>
  <c r="K42" i="10"/>
  <c r="K43" i="10"/>
  <c r="K44" i="10"/>
  <c r="K45" i="10"/>
  <c r="K46" i="10"/>
  <c r="K47" i="10"/>
  <c r="K50" i="10"/>
  <c r="K51" i="10"/>
  <c r="K52" i="10"/>
  <c r="K53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2" i="10"/>
  <c r="K73" i="10"/>
  <c r="K74" i="10"/>
  <c r="K75" i="10"/>
  <c r="K76" i="10"/>
  <c r="K77" i="10"/>
  <c r="K78" i="10"/>
  <c r="K79" i="10"/>
  <c r="K80" i="10" l="1"/>
  <c r="G80" i="10"/>
  <c r="H6" i="10"/>
  <c r="H7" i="10"/>
  <c r="H8" i="10"/>
  <c r="H9" i="10"/>
  <c r="H10" i="10"/>
  <c r="H11" i="10"/>
  <c r="H12" i="10"/>
  <c r="H13" i="10"/>
  <c r="H14" i="10"/>
  <c r="H16" i="10"/>
  <c r="H17" i="10"/>
  <c r="H18" i="10"/>
  <c r="H20" i="10"/>
  <c r="H21" i="10"/>
  <c r="H22" i="10"/>
  <c r="H23" i="10"/>
  <c r="H24" i="10"/>
  <c r="H30" i="10"/>
  <c r="H35" i="10"/>
  <c r="H36" i="10"/>
  <c r="H38" i="10"/>
  <c r="H39" i="10"/>
  <c r="H40" i="10"/>
  <c r="H41" i="10"/>
  <c r="H42" i="10"/>
  <c r="H43" i="10"/>
  <c r="H44" i="10"/>
  <c r="H45" i="10"/>
  <c r="H46" i="10"/>
  <c r="H48" i="10"/>
  <c r="H49" i="10"/>
  <c r="H50" i="10"/>
  <c r="H51" i="10"/>
  <c r="H52" i="10"/>
  <c r="H53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70" i="10"/>
  <c r="H76" i="10"/>
  <c r="H77" i="10"/>
  <c r="H78" i="10"/>
  <c r="H79" i="10"/>
  <c r="H5" i="10"/>
  <c r="J80" i="10"/>
  <c r="I80" i="10"/>
  <c r="F80" i="10"/>
  <c r="E80" i="10"/>
  <c r="D80" i="10"/>
  <c r="H80" i="10" l="1"/>
  <c r="F71" i="4" l="1"/>
  <c r="F35" i="4"/>
  <c r="F39" i="4"/>
  <c r="F38" i="4"/>
  <c r="F37" i="4"/>
  <c r="G38" i="4"/>
  <c r="F34" i="4"/>
  <c r="E64" i="4" l="1"/>
  <c r="E74" i="4" l="1"/>
  <c r="E65" i="4"/>
  <c r="G65" i="4" s="1"/>
  <c r="E40" i="4"/>
  <c r="F40" i="4" s="1"/>
  <c r="G74" i="4" l="1"/>
  <c r="F74" i="4"/>
  <c r="F65" i="4"/>
  <c r="G40" i="4"/>
  <c r="G34" i="4" l="1"/>
  <c r="G35" i="4"/>
  <c r="G37" i="4"/>
  <c r="G39" i="4"/>
  <c r="G54" i="4"/>
  <c r="G55" i="4"/>
  <c r="G64" i="4"/>
  <c r="G71" i="4"/>
  <c r="G72" i="4"/>
  <c r="F54" i="4"/>
  <c r="F55" i="4"/>
  <c r="F64" i="4"/>
  <c r="F72" i="4"/>
  <c r="E57" i="4" l="1"/>
  <c r="E56" i="4"/>
  <c r="E52" i="4"/>
  <c r="E47" i="4"/>
  <c r="E46" i="4"/>
  <c r="F46" i="4" s="1"/>
  <c r="E69" i="4"/>
  <c r="E45" i="4"/>
  <c r="F45" i="4" s="1"/>
  <c r="E44" i="4"/>
  <c r="E43" i="4"/>
  <c r="E42" i="4"/>
  <c r="F44" i="4" l="1"/>
  <c r="G44" i="4"/>
  <c r="G43" i="4"/>
  <c r="F43" i="4"/>
  <c r="F69" i="4"/>
  <c r="G69" i="4"/>
  <c r="F52" i="4"/>
  <c r="G52" i="4"/>
  <c r="F47" i="4"/>
  <c r="G47" i="4"/>
  <c r="G45" i="4"/>
  <c r="G46" i="4"/>
  <c r="F57" i="4"/>
  <c r="G57" i="4"/>
  <c r="G42" i="4"/>
  <c r="F42" i="4"/>
  <c r="G56" i="4"/>
  <c r="F56" i="4"/>
  <c r="E22" i="4" l="1"/>
  <c r="E21" i="4"/>
  <c r="E20" i="4"/>
  <c r="E19" i="4"/>
  <c r="E18" i="4"/>
  <c r="E17" i="4"/>
  <c r="E16" i="4"/>
  <c r="F18" i="4" l="1"/>
  <c r="G18" i="4"/>
  <c r="F16" i="4"/>
  <c r="G16" i="4"/>
  <c r="F17" i="4"/>
  <c r="G17" i="4"/>
  <c r="F19" i="4"/>
  <c r="G19" i="4"/>
  <c r="F20" i="4"/>
  <c r="G20" i="4"/>
  <c r="G21" i="4"/>
  <c r="F21" i="4"/>
  <c r="G22" i="4"/>
  <c r="F22" i="4"/>
  <c r="E15" i="4" l="1"/>
  <c r="G15" i="4" s="1"/>
  <c r="E8" i="4"/>
  <c r="F8" i="4" s="1"/>
  <c r="E6" i="4"/>
  <c r="F6" i="4" s="1"/>
  <c r="E7" i="4"/>
  <c r="F7" i="4" s="1"/>
  <c r="E9" i="4"/>
  <c r="F9" i="4" s="1"/>
  <c r="E10" i="4"/>
  <c r="E11" i="4"/>
  <c r="E12" i="4"/>
  <c r="E13" i="4"/>
  <c r="E14" i="4"/>
  <c r="F14" i="4" s="1"/>
  <c r="E23" i="4"/>
  <c r="E24" i="4"/>
  <c r="G24" i="4" s="1"/>
  <c r="E25" i="4"/>
  <c r="G25" i="4" s="1"/>
  <c r="E26" i="4"/>
  <c r="G26" i="4" s="1"/>
  <c r="E27" i="4"/>
  <c r="G27" i="4" s="1"/>
  <c r="E28" i="4"/>
  <c r="G28" i="4" s="1"/>
  <c r="E29" i="4"/>
  <c r="G29" i="4" s="1"/>
  <c r="E30" i="4"/>
  <c r="G30" i="4" s="1"/>
  <c r="E31" i="4"/>
  <c r="G31" i="4" s="1"/>
  <c r="E32" i="4"/>
  <c r="G32" i="4" s="1"/>
  <c r="E33" i="4"/>
  <c r="G33" i="4" s="1"/>
  <c r="E41" i="4"/>
  <c r="E48" i="4"/>
  <c r="E49" i="4"/>
  <c r="E50" i="4"/>
  <c r="E51" i="4"/>
  <c r="E58" i="4"/>
  <c r="E59" i="4"/>
  <c r="E60" i="4"/>
  <c r="E62" i="4"/>
  <c r="E61" i="4"/>
  <c r="E63" i="4"/>
  <c r="E66" i="4"/>
  <c r="E67" i="4"/>
  <c r="E73" i="4"/>
  <c r="E75" i="4"/>
  <c r="F75" i="4" s="1"/>
  <c r="E76" i="4"/>
  <c r="E77" i="4"/>
  <c r="E78" i="4"/>
  <c r="F78" i="4" s="1"/>
  <c r="E4" i="4"/>
  <c r="F4" i="4" l="1"/>
  <c r="F61" i="4"/>
  <c r="G61" i="4"/>
  <c r="G23" i="4"/>
  <c r="F23" i="4"/>
  <c r="G59" i="4"/>
  <c r="F59" i="4"/>
  <c r="F51" i="4"/>
  <c r="G51" i="4"/>
  <c r="F12" i="4"/>
  <c r="G12" i="4"/>
  <c r="G14" i="4"/>
  <c r="G77" i="4"/>
  <c r="F77" i="4"/>
  <c r="F13" i="4"/>
  <c r="G13" i="4"/>
  <c r="G41" i="4"/>
  <c r="F41" i="4"/>
  <c r="F67" i="4"/>
  <c r="G67" i="4"/>
  <c r="G6" i="4"/>
  <c r="G78" i="4"/>
  <c r="F48" i="4"/>
  <c r="G48" i="4"/>
  <c r="F10" i="4"/>
  <c r="G10" i="4"/>
  <c r="G7" i="4"/>
  <c r="G8" i="4"/>
  <c r="F58" i="4"/>
  <c r="G58" i="4"/>
  <c r="F50" i="4"/>
  <c r="G50" i="4"/>
  <c r="G49" i="4"/>
  <c r="F49" i="4"/>
  <c r="G76" i="4"/>
  <c r="F76" i="4"/>
  <c r="F11" i="4"/>
  <c r="G11" i="4"/>
  <c r="G75" i="4"/>
  <c r="F73" i="4"/>
  <c r="G73" i="4"/>
  <c r="G9" i="4"/>
  <c r="F68" i="4"/>
  <c r="G68" i="4"/>
  <c r="G66" i="4"/>
  <c r="F66" i="4"/>
  <c r="G63" i="4"/>
  <c r="F63" i="4"/>
  <c r="F15" i="4"/>
  <c r="G62" i="4"/>
  <c r="F62" i="4"/>
  <c r="F60" i="4"/>
  <c r="G60" i="4"/>
  <c r="G4" i="4"/>
  <c r="D79" i="4" l="1"/>
  <c r="E5" i="4"/>
  <c r="F5" i="4" l="1"/>
  <c r="F79" i="4" s="1"/>
  <c r="E79" i="4"/>
  <c r="G5" i="4"/>
  <c r="G79" i="4" s="1"/>
</calcChain>
</file>

<file path=xl/sharedStrings.xml><?xml version="1.0" encoding="utf-8"?>
<sst xmlns="http://schemas.openxmlformats.org/spreadsheetml/2006/main" count="333" uniqueCount="221">
  <si>
    <t>대학</t>
    <phoneticPr fontId="2" type="noConversion"/>
  </si>
  <si>
    <t>모집단위</t>
    <phoneticPr fontId="2" type="noConversion"/>
  </si>
  <si>
    <t>학년</t>
    <phoneticPr fontId="2" type="noConversion"/>
  </si>
  <si>
    <t>영어영문학과</t>
    <phoneticPr fontId="2" type="noConversion"/>
  </si>
  <si>
    <t>독일학과</t>
    <phoneticPr fontId="2" type="noConversion"/>
  </si>
  <si>
    <t>일어일문학과</t>
    <phoneticPr fontId="2" type="noConversion"/>
  </si>
  <si>
    <t>중어중문학과</t>
    <phoneticPr fontId="2" type="noConversion"/>
  </si>
  <si>
    <t>국어교육과</t>
    <phoneticPr fontId="2" type="noConversion"/>
  </si>
  <si>
    <t>영어교육과</t>
    <phoneticPr fontId="2" type="noConversion"/>
  </si>
  <si>
    <t>수학교육과</t>
    <phoneticPr fontId="2" type="noConversion"/>
  </si>
  <si>
    <t>컴퓨터교육과</t>
    <phoneticPr fontId="2" type="noConversion"/>
  </si>
  <si>
    <t>물리학과</t>
    <phoneticPr fontId="2" type="noConversion"/>
  </si>
  <si>
    <t>윤리교육과</t>
    <phoneticPr fontId="2" type="noConversion"/>
  </si>
  <si>
    <t>산업응용경제학과</t>
    <phoneticPr fontId="2" type="noConversion"/>
  </si>
  <si>
    <t>비고</t>
    <phoneticPr fontId="2" type="noConversion"/>
  </si>
  <si>
    <t>입학
정원</t>
    <phoneticPr fontId="2" type="noConversion"/>
  </si>
  <si>
    <t>정      원
배분현황</t>
    <phoneticPr fontId="2" type="noConversion"/>
  </si>
  <si>
    <t>국어국문학과</t>
    <phoneticPr fontId="2" type="noConversion"/>
  </si>
  <si>
    <t>합  계</t>
    <phoneticPr fontId="2" type="noConversion"/>
  </si>
  <si>
    <t>사학과</t>
    <phoneticPr fontId="2" type="noConversion"/>
  </si>
  <si>
    <t>사회학과</t>
    <phoneticPr fontId="2" type="noConversion"/>
  </si>
  <si>
    <t>철학과</t>
    <phoneticPr fontId="2" type="noConversion"/>
  </si>
  <si>
    <t>행정학과</t>
    <phoneticPr fontId="2" type="noConversion"/>
  </si>
  <si>
    <t>정치외교학과</t>
    <phoneticPr fontId="2" type="noConversion"/>
  </si>
  <si>
    <t>언론홍보학과</t>
    <phoneticPr fontId="2" type="noConversion"/>
  </si>
  <si>
    <t>경제학과</t>
    <phoneticPr fontId="2" type="noConversion"/>
  </si>
  <si>
    <t>무역학과</t>
    <phoneticPr fontId="2" type="noConversion"/>
  </si>
  <si>
    <t>경영학과</t>
    <phoneticPr fontId="2" type="noConversion"/>
  </si>
  <si>
    <t>경영정보학과</t>
    <phoneticPr fontId="2" type="noConversion"/>
  </si>
  <si>
    <t>관광경영학과</t>
    <phoneticPr fontId="2" type="noConversion"/>
  </si>
  <si>
    <t>관광개발학과</t>
    <phoneticPr fontId="2" type="noConversion"/>
  </si>
  <si>
    <t>지구해양과학과</t>
    <phoneticPr fontId="2" type="noConversion"/>
  </si>
  <si>
    <t>해양시스템공학과</t>
    <phoneticPr fontId="2" type="noConversion"/>
  </si>
  <si>
    <t>환경공학과</t>
    <phoneticPr fontId="2" type="noConversion"/>
  </si>
  <si>
    <t>토목공학과</t>
    <phoneticPr fontId="2" type="noConversion"/>
  </si>
  <si>
    <t>생물학과</t>
    <phoneticPr fontId="2" type="noConversion"/>
  </si>
  <si>
    <t>수학과</t>
    <phoneticPr fontId="2" type="noConversion"/>
  </si>
  <si>
    <t>식품영양학과</t>
    <phoneticPr fontId="2" type="noConversion"/>
  </si>
  <si>
    <t>식품생명공학과</t>
    <phoneticPr fontId="2" type="noConversion"/>
  </si>
  <si>
    <t>회계학과</t>
    <phoneticPr fontId="2" type="noConversion"/>
  </si>
  <si>
    <t>[ 일반전과 - 2학년 ]</t>
    <phoneticPr fontId="2" type="noConversion"/>
  </si>
  <si>
    <t>합  계</t>
    <phoneticPr fontId="2" type="noConversion"/>
  </si>
  <si>
    <t>해양산업경찰학과</t>
    <phoneticPr fontId="2" type="noConversion"/>
  </si>
  <si>
    <t>(야)행정학과</t>
    <phoneticPr fontId="2" type="noConversion"/>
  </si>
  <si>
    <t>화학.코스메틱스학과</t>
    <phoneticPr fontId="2" type="noConversion"/>
  </si>
  <si>
    <t>미술학과</t>
    <phoneticPr fontId="2" type="noConversion"/>
  </si>
  <si>
    <t>과학교육학부 물리교육전공</t>
    <phoneticPr fontId="2" type="noConversion"/>
  </si>
  <si>
    <t>과학교육학부 생물교육전공</t>
    <phoneticPr fontId="2" type="noConversion"/>
  </si>
  <si>
    <t>체육교육과</t>
    <phoneticPr fontId="2" type="noConversion"/>
  </si>
  <si>
    <t>패션의류학과</t>
    <phoneticPr fontId="2" type="noConversion"/>
  </si>
  <si>
    <t>건축학부 건축공학전공</t>
    <phoneticPr fontId="2" type="noConversion"/>
  </si>
  <si>
    <t>건축학부 건축학전공</t>
    <phoneticPr fontId="2" type="noConversion"/>
  </si>
  <si>
    <t>생활환경복지학부</t>
    <phoneticPr fontId="2" type="noConversion"/>
  </si>
  <si>
    <t>음악학부</t>
    <phoneticPr fontId="2" type="noConversion"/>
  </si>
  <si>
    <t>건강뷰티향장학과</t>
    <phoneticPr fontId="2" type="noConversion"/>
  </si>
  <si>
    <t>부동산관리학과</t>
    <phoneticPr fontId="2" type="noConversion"/>
  </si>
  <si>
    <t>실버케어복지학과</t>
    <phoneticPr fontId="2" type="noConversion"/>
  </si>
  <si>
    <t>관광융복합학과</t>
    <phoneticPr fontId="2" type="noConversion"/>
  </si>
  <si>
    <t>(야)경영학과</t>
    <phoneticPr fontId="2" type="noConversion"/>
  </si>
  <si>
    <t>전입가능
인원</t>
    <phoneticPr fontId="2" type="noConversion"/>
  </si>
  <si>
    <t>전출가능
인원</t>
    <phoneticPr fontId="2" type="noConversion"/>
  </si>
  <si>
    <t>전입</t>
    <phoneticPr fontId="2" type="noConversion"/>
  </si>
  <si>
    <t>수산생명의학과</t>
    <phoneticPr fontId="2" type="noConversion"/>
  </si>
  <si>
    <t>해양생명과학과</t>
    <phoneticPr fontId="2" type="noConversion"/>
  </si>
  <si>
    <t>사회교육과</t>
    <phoneticPr fontId="2" type="noConversion"/>
  </si>
  <si>
    <t>지리교육과</t>
    <phoneticPr fontId="2" type="noConversion"/>
  </si>
  <si>
    <t>바이오메디컬정보학과</t>
    <phoneticPr fontId="2" type="noConversion"/>
  </si>
  <si>
    <t>데이터사이언스학과</t>
    <phoneticPr fontId="2" type="noConversion"/>
  </si>
  <si>
    <t>기계시스템공학과</t>
    <phoneticPr fontId="2" type="noConversion"/>
  </si>
  <si>
    <t>전기에너지공학과</t>
    <phoneticPr fontId="2" type="noConversion"/>
  </si>
  <si>
    <t>통신공학과</t>
    <phoneticPr fontId="2" type="noConversion"/>
  </si>
  <si>
    <t>전자공학과</t>
    <phoneticPr fontId="2" type="noConversion"/>
  </si>
  <si>
    <t>화학공학과</t>
    <phoneticPr fontId="2" type="noConversion"/>
  </si>
  <si>
    <t>소프트웨어학부 인공지능전공</t>
    <phoneticPr fontId="2" type="noConversion"/>
  </si>
  <si>
    <t>융합디자인학과</t>
    <phoneticPr fontId="2" type="noConversion"/>
  </si>
  <si>
    <t>10/100</t>
    <phoneticPr fontId="2" type="noConversion"/>
  </si>
  <si>
    <t>생물산업학부 식물자원환경전공</t>
    <phoneticPr fontId="2" type="noConversion"/>
  </si>
  <si>
    <t>생물산업학부 원예환경전공</t>
    <phoneticPr fontId="2" type="noConversion"/>
  </si>
  <si>
    <t>스포츠과학과</t>
    <phoneticPr fontId="2" type="noConversion"/>
  </si>
  <si>
    <t>컴퓨터공학과</t>
    <phoneticPr fontId="2" type="noConversion"/>
  </si>
  <si>
    <t>인문대학</t>
    <phoneticPr fontId="2" type="noConversion"/>
  </si>
  <si>
    <t>사회과학대학</t>
    <phoneticPr fontId="2" type="noConversion"/>
  </si>
  <si>
    <t>경상대학</t>
    <phoneticPr fontId="2" type="noConversion"/>
  </si>
  <si>
    <t>사범대학</t>
    <phoneticPr fontId="2" type="noConversion"/>
  </si>
  <si>
    <t>해양과학대학</t>
    <phoneticPr fontId="2" type="noConversion"/>
  </si>
  <si>
    <t>생명자원과학대학</t>
    <phoneticPr fontId="2" type="noConversion"/>
  </si>
  <si>
    <t>자연과학대학</t>
    <phoneticPr fontId="2" type="noConversion"/>
  </si>
  <si>
    <t>공과대학</t>
    <phoneticPr fontId="2" type="noConversion"/>
  </si>
  <si>
    <t>예술디자인대학</t>
    <phoneticPr fontId="2" type="noConversion"/>
  </si>
  <si>
    <t>미래융합대학</t>
    <phoneticPr fontId="2" type="noConversion"/>
  </si>
  <si>
    <t>* 미래융합대학 모집단위는 미래융합대학 내에서만 전과 가능</t>
    <phoneticPr fontId="2" type="noConversion"/>
  </si>
  <si>
    <t>모집단위</t>
    <phoneticPr fontId="2" type="noConversion"/>
  </si>
  <si>
    <t>학년</t>
    <phoneticPr fontId="2" type="noConversion"/>
  </si>
  <si>
    <t>입학
정원</t>
    <phoneticPr fontId="2" type="noConversion"/>
  </si>
  <si>
    <t>국어국문학과</t>
  </si>
  <si>
    <t>영어영문학과</t>
  </si>
  <si>
    <t>독일학과</t>
  </si>
  <si>
    <t>일어일문학과</t>
  </si>
  <si>
    <t>중어중문학과</t>
  </si>
  <si>
    <t>사학과</t>
  </si>
  <si>
    <t>사회학과</t>
  </si>
  <si>
    <t>철학과</t>
  </si>
  <si>
    <t>행정학과</t>
  </si>
  <si>
    <t>정치외교학과</t>
  </si>
  <si>
    <t>언론홍보학과</t>
  </si>
  <si>
    <t>(야)행정학과</t>
  </si>
  <si>
    <t>경영학과</t>
  </si>
  <si>
    <t>관광경영학과</t>
  </si>
  <si>
    <t>회계학과</t>
  </si>
  <si>
    <t>무역학과</t>
  </si>
  <si>
    <t>경제학과</t>
  </si>
  <si>
    <t>관광개발학과</t>
  </si>
  <si>
    <t>경영정보학과</t>
  </si>
  <si>
    <t>(야)경영학과</t>
  </si>
  <si>
    <t>국어교육과</t>
  </si>
  <si>
    <t>전입제한</t>
    <phoneticPr fontId="2" type="noConversion"/>
  </si>
  <si>
    <t>전입제한</t>
    <phoneticPr fontId="2" type="noConversion"/>
  </si>
  <si>
    <t>영어교육과</t>
  </si>
  <si>
    <t>사회교육과</t>
  </si>
  <si>
    <t>지리교육과</t>
  </si>
  <si>
    <t>윤리교육과</t>
  </si>
  <si>
    <t>수학교육과</t>
  </si>
  <si>
    <t>과학교육학부 물리교육전공</t>
  </si>
  <si>
    <t>과학교육학부 생물교육전공</t>
  </si>
  <si>
    <t>컴퓨터교육과</t>
  </si>
  <si>
    <t>체육교육과</t>
  </si>
  <si>
    <t>바이오메디컬정보학과</t>
  </si>
  <si>
    <t>산업응용경제학과</t>
  </si>
  <si>
    <t>해양산업경찰학과</t>
  </si>
  <si>
    <t>해양생명과학과</t>
  </si>
  <si>
    <t>지구해양과학과</t>
  </si>
  <si>
    <t>환경공학과</t>
  </si>
  <si>
    <t>토목공학과</t>
  </si>
  <si>
    <t>수산생명의학과</t>
  </si>
  <si>
    <t>해양시스템공학과</t>
  </si>
  <si>
    <t>물리학과</t>
  </si>
  <si>
    <t>생물학과</t>
  </si>
  <si>
    <t>화학.코스메틱스학과</t>
  </si>
  <si>
    <t>식품영양학과</t>
  </si>
  <si>
    <t>수학과</t>
  </si>
  <si>
    <t>데이터사이언스학과</t>
  </si>
  <si>
    <t>패션의류학과</t>
  </si>
  <si>
    <t>식품생명공학과</t>
  </si>
  <si>
    <t>기계시스템공학과</t>
  </si>
  <si>
    <t>전기에너지공학과</t>
  </si>
  <si>
    <t>통신공학과</t>
  </si>
  <si>
    <t>전자공학과</t>
  </si>
  <si>
    <t>화학공학과</t>
  </si>
  <si>
    <t>소프트웨어학부 인공지능전공</t>
  </si>
  <si>
    <t>건축학부 건축공학전공</t>
  </si>
  <si>
    <t>건축학부 건축학전공</t>
  </si>
  <si>
    <t>미술학과</t>
  </si>
  <si>
    <t>융합디자인학과</t>
  </si>
  <si>
    <t>건강뷰티향장학과</t>
  </si>
  <si>
    <t>관광융복합학과</t>
  </si>
  <si>
    <t>부동산관리학과</t>
  </si>
  <si>
    <t>실버케어복지학과</t>
  </si>
  <si>
    <t>생물산업학부 식물자원환경전공</t>
    <phoneticPr fontId="2" type="noConversion"/>
  </si>
  <si>
    <t>생물산업학부 원예환경전공</t>
    <phoneticPr fontId="2" type="noConversion"/>
  </si>
  <si>
    <t>스포츠과학과</t>
    <phoneticPr fontId="2" type="noConversion"/>
  </si>
  <si>
    <t>컴퓨터공학과</t>
    <phoneticPr fontId="2" type="noConversion"/>
  </si>
  <si>
    <t>2024. 전입 
가능인원(A)</t>
    <phoneticPr fontId="2" type="noConversion"/>
  </si>
  <si>
    <t>2024. 전입 
허가인원(B)</t>
    <phoneticPr fontId="2" type="noConversion"/>
  </si>
  <si>
    <t>2025. 전입 
가능인원(C=A-B)</t>
    <phoneticPr fontId="2" type="noConversion"/>
  </si>
  <si>
    <t>전입제한</t>
    <phoneticPr fontId="2" type="noConversion"/>
  </si>
  <si>
    <t>* 사범대학 전입인원은 별도기준에 의해 산정</t>
    <phoneticPr fontId="2" type="noConversion"/>
  </si>
  <si>
    <t>전입제한</t>
    <phoneticPr fontId="2" type="noConversion"/>
  </si>
  <si>
    <t>전출제한</t>
    <phoneticPr fontId="2" type="noConversion"/>
  </si>
  <si>
    <t>2024. 전출 
가능인원(D)</t>
    <phoneticPr fontId="2" type="noConversion"/>
  </si>
  <si>
    <t>2025. 전출 
가능인원(F=D-E)</t>
    <phoneticPr fontId="2" type="noConversion"/>
  </si>
  <si>
    <t>2024. 전출 
허가인원(E)</t>
    <phoneticPr fontId="2" type="noConversion"/>
  </si>
  <si>
    <t>전출</t>
    <phoneticPr fontId="2" type="noConversion"/>
  </si>
  <si>
    <t>생명자원과학대학</t>
    <phoneticPr fontId="2" type="noConversion"/>
  </si>
  <si>
    <t>전공</t>
    <phoneticPr fontId="2" type="noConversion"/>
  </si>
  <si>
    <t>생명공학부</t>
    <phoneticPr fontId="2" type="noConversion"/>
  </si>
  <si>
    <t>바이오소재전공</t>
    <phoneticPr fontId="2" type="noConversion"/>
  </si>
  <si>
    <t>분자생명공학전공</t>
    <phoneticPr fontId="2" type="noConversion"/>
  </si>
  <si>
    <t>동물생명공학전공</t>
    <phoneticPr fontId="2" type="noConversion"/>
  </si>
  <si>
    <t>아동.생활복지전공</t>
    <phoneticPr fontId="2" type="noConversion"/>
  </si>
  <si>
    <t>주거.가족복지전공</t>
    <phoneticPr fontId="2" type="noConversion"/>
  </si>
  <si>
    <t>정원 배분</t>
    <phoneticPr fontId="2" type="noConversion"/>
  </si>
  <si>
    <t>전과 허용범위</t>
    <phoneticPr fontId="2" type="noConversion"/>
  </si>
  <si>
    <t>20/100</t>
    <phoneticPr fontId="2" type="noConversion"/>
  </si>
  <si>
    <t>전과 가능인원</t>
    <phoneticPr fontId="2" type="noConversion"/>
  </si>
  <si>
    <t>※  전과업무처리치짐 제4조 제2항에 의거, 모집단위내의 전과는 전공 또는 학과 배정인원의 20% 범위안에서 대학별 모집단위의 결정사항에 따름</t>
    <phoneticPr fontId="2" type="noConversion"/>
  </si>
  <si>
    <t>전입제한</t>
    <phoneticPr fontId="2" type="noConversion"/>
  </si>
  <si>
    <t>전입제한</t>
    <phoneticPr fontId="2" type="noConversion"/>
  </si>
  <si>
    <t>전입제한</t>
    <phoneticPr fontId="2" type="noConversion"/>
  </si>
  <si>
    <t>전과 제한</t>
    <phoneticPr fontId="2" type="noConversion"/>
  </si>
  <si>
    <t>모집단위</t>
    <phoneticPr fontId="2" type="noConversion"/>
  </si>
  <si>
    <t>[ 모집단위내 전과 - 3학년 ]</t>
    <phoneticPr fontId="2" type="noConversion"/>
  </si>
  <si>
    <t>정원 
배분현황
(3학년 기준)</t>
    <phoneticPr fontId="2" type="noConversion"/>
  </si>
  <si>
    <t>생명공학부</t>
    <phoneticPr fontId="2" type="noConversion"/>
  </si>
  <si>
    <t>생활환경복지학부</t>
    <phoneticPr fontId="2" type="noConversion"/>
  </si>
  <si>
    <t xml:space="preserve">  아동.생활복지전공</t>
    <phoneticPr fontId="2" type="noConversion"/>
  </si>
  <si>
    <t xml:space="preserve">  주거.가족복지전공</t>
    <phoneticPr fontId="2" type="noConversion"/>
  </si>
  <si>
    <t xml:space="preserve">  바이오소재전공</t>
    <phoneticPr fontId="2" type="noConversion"/>
  </si>
  <si>
    <t xml:space="preserve">  분자생명공학전공</t>
    <phoneticPr fontId="2" type="noConversion"/>
  </si>
  <si>
    <t xml:space="preserve">  동물생명공학전공</t>
    <phoneticPr fontId="2" type="noConversion"/>
  </si>
  <si>
    <t>음악학부</t>
    <phoneticPr fontId="2" type="noConversion"/>
  </si>
  <si>
    <t xml:space="preserve">  작곡.성악.피아노전공</t>
    <phoneticPr fontId="2" type="noConversion"/>
  </si>
  <si>
    <t xml:space="preserve">  관.현악전공</t>
    <phoneticPr fontId="2" type="noConversion"/>
  </si>
  <si>
    <t>2025학년도 모집단위 내 전과(3학년) 허용인원</t>
    <phoneticPr fontId="2" type="noConversion"/>
  </si>
  <si>
    <t xml:space="preserve">  바이오소재전공</t>
    <phoneticPr fontId="2" type="noConversion"/>
  </si>
  <si>
    <t xml:space="preserve">  동물생명공학전공</t>
    <phoneticPr fontId="2" type="noConversion"/>
  </si>
  <si>
    <t>생활환경복지학부</t>
    <phoneticPr fontId="2" type="noConversion"/>
  </si>
  <si>
    <t xml:space="preserve">  아동.생활복지전공</t>
    <phoneticPr fontId="2" type="noConversion"/>
  </si>
  <si>
    <t xml:space="preserve">  주거.가족복지전공</t>
    <phoneticPr fontId="2" type="noConversion"/>
  </si>
  <si>
    <t xml:space="preserve">음악학부 </t>
    <phoneticPr fontId="2" type="noConversion"/>
  </si>
  <si>
    <t>대학</t>
    <phoneticPr fontId="2" type="noConversion"/>
  </si>
  <si>
    <t>[ 일반전과 - 3, 4학년 ]</t>
    <phoneticPr fontId="2" type="noConversion"/>
  </si>
  <si>
    <t>2025학년도 3, 4학년 전과허용 인원</t>
    <phoneticPr fontId="2" type="noConversion"/>
  </si>
  <si>
    <t>2025학년도 2학년 전과 허용 인원</t>
    <phoneticPr fontId="2" type="noConversion"/>
  </si>
  <si>
    <t>허용 안함</t>
    <phoneticPr fontId="2" type="noConversion"/>
  </si>
  <si>
    <t>1. 주간 · 야간 교차 전과 가능</t>
    <phoneticPr fontId="2" type="noConversion"/>
  </si>
  <si>
    <t xml:space="preserve">**반드시 알아야 할 사항&lt;필독 하시기 바람!!&gt; </t>
    <phoneticPr fontId="2" type="noConversion"/>
  </si>
  <si>
    <t xml:space="preserve">  ※ 미래융합대학에서 다른 단과대학으로 전과 불가, 다른 단과대학 모집단위에서 미래융합대학으로 전과 불가 모집단위 간 전과만 허용함</t>
    <phoneticPr fontId="2" type="noConversion"/>
  </si>
  <si>
    <t>2. 동일학부이더라도 별도의 입학정원이 있는 전공의 경우(과학교육학부, 생물산업학부, 건축학부), 동일 학부 내 전과 가능</t>
    <phoneticPr fontId="2" type="noConversion"/>
  </si>
  <si>
    <t>3 미래융합대학 학사관리 규정 제10조(전과) 미래융합대학 모집단위 간 전과만 허용함</t>
    <phoneticPr fontId="2" type="noConversion"/>
  </si>
  <si>
    <t>3. 미래융합대학 학사관리 규정 제10조(전과) 미래융합대학 모집단위 간 전과만 허용함</t>
    <phoneticPr fontId="2" type="noConversion"/>
  </si>
  <si>
    <t>3, 4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</si>
</sst>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 "/>
    <numFmt numFmtId="177" formatCode="0_ "/>
  </numFmts>
  <fonts count="16" x14ac:knownFonts="1">
    <font>
      <sz val="10"/>
      <name val="굴림"/>
      <family val="3"/>
      <charset val="129"/>
    </font>
    <font>
      <sz val="10"/>
      <name val="굴림"/>
      <family val="3"/>
      <charset val="129"/>
    </font>
    <font>
      <sz val="8"/>
      <name val="굴림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22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0"/>
      <color rgb="FFC00000"/>
      <name val="맑은 고딕"/>
      <family val="3"/>
      <charset val="129"/>
      <scheme val="minor"/>
    </font>
    <font>
      <sz val="10"/>
      <color rgb="FF0070C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9" fillId="0" borderId="0"/>
  </cellStyleXfs>
  <cellXfs count="96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shrinkToFit="1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shrinkToFi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shrinkToFi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5" fillId="0" borderId="1" xfId="0" applyFont="1" applyFill="1" applyBorder="1" applyAlignment="1">
      <alignment vertical="center" shrinkToFit="1"/>
    </xf>
    <xf numFmtId="0" fontId="0" fillId="0" borderId="1" xfId="0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shrinkToFit="1"/>
    </xf>
    <xf numFmtId="0" fontId="5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 shrinkToFit="1"/>
    </xf>
    <xf numFmtId="0" fontId="11" fillId="0" borderId="9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176" fontId="3" fillId="2" borderId="16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4" fillId="2" borderId="19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/>
    </xf>
    <xf numFmtId="176" fontId="3" fillId="2" borderId="12" xfId="0" applyNumberFormat="1" applyFont="1" applyFill="1" applyBorder="1" applyAlignment="1">
      <alignment horizontal="center" vertical="center"/>
    </xf>
    <xf numFmtId="176" fontId="3" fillId="2" borderId="17" xfId="0" applyNumberFormat="1" applyFont="1" applyFill="1" applyBorder="1" applyAlignment="1">
      <alignment horizontal="center" vertical="center"/>
    </xf>
    <xf numFmtId="176" fontId="3" fillId="2" borderId="21" xfId="0" applyNumberFormat="1" applyFont="1" applyFill="1" applyBorder="1" applyAlignment="1">
      <alignment horizontal="center" vertical="center"/>
    </xf>
    <xf numFmtId="177" fontId="10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20" xfId="0" applyFont="1" applyFill="1" applyBorder="1" applyAlignment="1">
      <alignment horizontal="center" vertical="center"/>
    </xf>
    <xf numFmtId="177" fontId="4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Continuous" vertical="center"/>
    </xf>
    <xf numFmtId="0" fontId="3" fillId="2" borderId="16" xfId="0" applyFont="1" applyFill="1" applyBorder="1" applyAlignment="1">
      <alignment horizontal="centerContinuous" vertical="center" shrinkToFit="1"/>
    </xf>
    <xf numFmtId="176" fontId="3" fillId="2" borderId="13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Continuous" vertical="center" wrapText="1"/>
    </xf>
    <xf numFmtId="41" fontId="3" fillId="2" borderId="16" xfId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176" fontId="3" fillId="2" borderId="18" xfId="0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Continuous" vertical="center" wrapText="1"/>
    </xf>
    <xf numFmtId="0" fontId="0" fillId="0" borderId="9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vertical="center" shrinkToFi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shrinkToFit="1"/>
    </xf>
    <xf numFmtId="0" fontId="13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 shrinkToFit="1"/>
    </xf>
    <xf numFmtId="0" fontId="15" fillId="0" borderId="1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vertical="center"/>
    </xf>
    <xf numFmtId="0" fontId="3" fillId="2" borderId="21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1" fillId="0" borderId="20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3">
    <cellStyle name="쉼표 [0]" xfId="1" builtinId="6"/>
    <cellStyle name="표준" xfId="0" builtinId="0"/>
    <cellStyle name="표준 7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5"/>
  <sheetViews>
    <sheetView showGridLines="0" tabSelected="1" zoomScaleNormal="100" zoomScaleSheetLayoutView="100" workbookViewId="0">
      <pane ySplit="3" topLeftCell="A4" activePane="bottomLeft" state="frozen"/>
      <selection activeCell="C30" sqref="C30"/>
      <selection pane="bottomLeft" activeCell="A4" sqref="A4:A11"/>
    </sheetView>
  </sheetViews>
  <sheetFormatPr defaultRowHeight="13.5" x14ac:dyDescent="0.25"/>
  <cols>
    <col min="1" max="1" width="22.5703125" style="5" bestFit="1" customWidth="1"/>
    <col min="2" max="2" width="36.7109375" style="6" customWidth="1"/>
    <col min="3" max="3" width="6.5703125" style="5" customWidth="1"/>
    <col min="4" max="4" width="8" style="5" customWidth="1"/>
    <col min="5" max="5" width="11.85546875" style="5" customWidth="1"/>
    <col min="6" max="6" width="13.7109375" style="5" bestFit="1" customWidth="1"/>
    <col min="7" max="7" width="11.140625" style="5" customWidth="1"/>
    <col min="8" max="8" width="25.5703125" style="5" customWidth="1"/>
    <col min="9" max="16384" width="9.140625" style="4"/>
  </cols>
  <sheetData>
    <row r="1" spans="1:8" s="7" customFormat="1" ht="39.950000000000003" customHeight="1" x14ac:dyDescent="0.15">
      <c r="A1" s="75" t="s">
        <v>212</v>
      </c>
      <c r="B1" s="75"/>
      <c r="C1" s="75"/>
      <c r="D1" s="75"/>
      <c r="E1" s="75"/>
      <c r="F1" s="75"/>
      <c r="G1" s="75"/>
      <c r="H1" s="75"/>
    </row>
    <row r="2" spans="1:8" s="7" customFormat="1" ht="24.75" customHeight="1" thickBot="1" x14ac:dyDescent="0.2">
      <c r="A2" s="12" t="s">
        <v>40</v>
      </c>
      <c r="B2" s="8"/>
      <c r="C2" s="9"/>
      <c r="D2" s="9"/>
      <c r="E2" s="9"/>
      <c r="F2" s="9"/>
      <c r="G2" s="9"/>
      <c r="H2" s="9"/>
    </row>
    <row r="3" spans="1:8" s="7" customFormat="1" ht="33" customHeight="1" x14ac:dyDescent="0.15">
      <c r="A3" s="38" t="s">
        <v>0</v>
      </c>
      <c r="B3" s="39" t="s">
        <v>1</v>
      </c>
      <c r="C3" s="40" t="s">
        <v>2</v>
      </c>
      <c r="D3" s="41" t="s">
        <v>15</v>
      </c>
      <c r="E3" s="42" t="s">
        <v>16</v>
      </c>
      <c r="F3" s="43" t="s">
        <v>59</v>
      </c>
      <c r="G3" s="44" t="s">
        <v>60</v>
      </c>
      <c r="H3" s="45" t="s">
        <v>14</v>
      </c>
    </row>
    <row r="4" spans="1:8" s="7" customFormat="1" ht="21.75" customHeight="1" x14ac:dyDescent="0.15">
      <c r="A4" s="77" t="s">
        <v>80</v>
      </c>
      <c r="B4" s="13" t="s">
        <v>17</v>
      </c>
      <c r="C4" s="15">
        <v>2</v>
      </c>
      <c r="D4" s="15">
        <v>30</v>
      </c>
      <c r="E4" s="17">
        <f t="shared" ref="E4:E33" si="0">D4</f>
        <v>30</v>
      </c>
      <c r="F4" s="18">
        <f t="shared" ref="F4:F9" si="1">INT(E4*0.2)</f>
        <v>6</v>
      </c>
      <c r="G4" s="19">
        <f>INT(E4*0.2)</f>
        <v>6</v>
      </c>
      <c r="H4" s="65"/>
    </row>
    <row r="5" spans="1:8" s="7" customFormat="1" ht="21.75" customHeight="1" x14ac:dyDescent="0.15">
      <c r="A5" s="78"/>
      <c r="B5" s="13" t="s">
        <v>3</v>
      </c>
      <c r="C5" s="15">
        <v>2</v>
      </c>
      <c r="D5" s="15">
        <v>30</v>
      </c>
      <c r="E5" s="17">
        <f t="shared" si="0"/>
        <v>30</v>
      </c>
      <c r="F5" s="18">
        <f t="shared" si="1"/>
        <v>6</v>
      </c>
      <c r="G5" s="19">
        <f t="shared" ref="G5:G71" si="2">INT(E5*0.2)</f>
        <v>6</v>
      </c>
      <c r="H5" s="65"/>
    </row>
    <row r="6" spans="1:8" s="7" customFormat="1" ht="21.75" customHeight="1" x14ac:dyDescent="0.15">
      <c r="A6" s="78"/>
      <c r="B6" s="13" t="s">
        <v>4</v>
      </c>
      <c r="C6" s="15">
        <v>2</v>
      </c>
      <c r="D6" s="15">
        <v>27</v>
      </c>
      <c r="E6" s="17">
        <f t="shared" si="0"/>
        <v>27</v>
      </c>
      <c r="F6" s="18">
        <f t="shared" si="1"/>
        <v>5</v>
      </c>
      <c r="G6" s="19">
        <f t="shared" si="2"/>
        <v>5</v>
      </c>
      <c r="H6" s="65"/>
    </row>
    <row r="7" spans="1:8" s="7" customFormat="1" ht="21.75" customHeight="1" x14ac:dyDescent="0.15">
      <c r="A7" s="78"/>
      <c r="B7" s="13" t="s">
        <v>5</v>
      </c>
      <c r="C7" s="15">
        <v>2</v>
      </c>
      <c r="D7" s="15">
        <v>30</v>
      </c>
      <c r="E7" s="17">
        <f t="shared" si="0"/>
        <v>30</v>
      </c>
      <c r="F7" s="18">
        <f t="shared" si="1"/>
        <v>6</v>
      </c>
      <c r="G7" s="19">
        <f t="shared" si="2"/>
        <v>6</v>
      </c>
      <c r="H7" s="65"/>
    </row>
    <row r="8" spans="1:8" s="7" customFormat="1" ht="21.75" customHeight="1" x14ac:dyDescent="0.15">
      <c r="A8" s="78"/>
      <c r="B8" s="13" t="s">
        <v>6</v>
      </c>
      <c r="C8" s="15">
        <v>2</v>
      </c>
      <c r="D8" s="15">
        <v>30</v>
      </c>
      <c r="E8" s="17">
        <f t="shared" si="0"/>
        <v>30</v>
      </c>
      <c r="F8" s="18">
        <f t="shared" si="1"/>
        <v>6</v>
      </c>
      <c r="G8" s="19">
        <f t="shared" si="2"/>
        <v>6</v>
      </c>
      <c r="H8" s="65"/>
    </row>
    <row r="9" spans="1:8" s="7" customFormat="1" ht="21.75" customHeight="1" x14ac:dyDescent="0.15">
      <c r="A9" s="78"/>
      <c r="B9" s="13" t="s">
        <v>19</v>
      </c>
      <c r="C9" s="15">
        <v>2</v>
      </c>
      <c r="D9" s="15">
        <v>31</v>
      </c>
      <c r="E9" s="17">
        <f t="shared" si="0"/>
        <v>31</v>
      </c>
      <c r="F9" s="18">
        <f t="shared" si="1"/>
        <v>6</v>
      </c>
      <c r="G9" s="19">
        <f t="shared" si="2"/>
        <v>6</v>
      </c>
      <c r="H9" s="65"/>
    </row>
    <row r="10" spans="1:8" s="7" customFormat="1" ht="21.75" customHeight="1" x14ac:dyDescent="0.15">
      <c r="A10" s="78"/>
      <c r="B10" s="13" t="s">
        <v>20</v>
      </c>
      <c r="C10" s="15">
        <v>2</v>
      </c>
      <c r="D10" s="15">
        <v>30</v>
      </c>
      <c r="E10" s="17">
        <f t="shared" si="0"/>
        <v>30</v>
      </c>
      <c r="F10" s="18">
        <f t="shared" ref="F10:F68" si="3">INT(E10*0.2)</f>
        <v>6</v>
      </c>
      <c r="G10" s="19">
        <f t="shared" si="2"/>
        <v>6</v>
      </c>
      <c r="H10" s="65"/>
    </row>
    <row r="11" spans="1:8" s="7" customFormat="1" ht="21.75" customHeight="1" x14ac:dyDescent="0.15">
      <c r="A11" s="79"/>
      <c r="B11" s="13" t="s">
        <v>21</v>
      </c>
      <c r="C11" s="15">
        <v>2</v>
      </c>
      <c r="D11" s="15">
        <v>24</v>
      </c>
      <c r="E11" s="17">
        <f t="shared" si="0"/>
        <v>24</v>
      </c>
      <c r="F11" s="18">
        <f t="shared" si="3"/>
        <v>4</v>
      </c>
      <c r="G11" s="19">
        <f t="shared" si="2"/>
        <v>4</v>
      </c>
      <c r="H11" s="65"/>
    </row>
    <row r="12" spans="1:8" s="7" customFormat="1" ht="21.75" customHeight="1" x14ac:dyDescent="0.15">
      <c r="A12" s="77" t="s">
        <v>81</v>
      </c>
      <c r="B12" s="13" t="s">
        <v>22</v>
      </c>
      <c r="C12" s="15">
        <v>2</v>
      </c>
      <c r="D12" s="15">
        <v>52</v>
      </c>
      <c r="E12" s="17">
        <f t="shared" si="0"/>
        <v>52</v>
      </c>
      <c r="F12" s="18">
        <f t="shared" si="3"/>
        <v>10</v>
      </c>
      <c r="G12" s="19">
        <f t="shared" si="2"/>
        <v>10</v>
      </c>
      <c r="H12" s="65"/>
    </row>
    <row r="13" spans="1:8" s="7" customFormat="1" ht="21.75" customHeight="1" x14ac:dyDescent="0.15">
      <c r="A13" s="78"/>
      <c r="B13" s="13" t="s">
        <v>23</v>
      </c>
      <c r="C13" s="15">
        <v>2</v>
      </c>
      <c r="D13" s="15">
        <v>33</v>
      </c>
      <c r="E13" s="17">
        <f t="shared" si="0"/>
        <v>33</v>
      </c>
      <c r="F13" s="18">
        <f t="shared" si="3"/>
        <v>6</v>
      </c>
      <c r="G13" s="19">
        <f t="shared" si="2"/>
        <v>6</v>
      </c>
      <c r="H13" s="65"/>
    </row>
    <row r="14" spans="1:8" s="7" customFormat="1" ht="21.75" customHeight="1" x14ac:dyDescent="0.15">
      <c r="A14" s="78"/>
      <c r="B14" s="13" t="s">
        <v>24</v>
      </c>
      <c r="C14" s="15">
        <v>2</v>
      </c>
      <c r="D14" s="15">
        <v>33</v>
      </c>
      <c r="E14" s="17">
        <f t="shared" si="0"/>
        <v>33</v>
      </c>
      <c r="F14" s="18">
        <f>INT(E14*0.2)</f>
        <v>6</v>
      </c>
      <c r="G14" s="19">
        <f t="shared" si="2"/>
        <v>6</v>
      </c>
      <c r="H14" s="65"/>
    </row>
    <row r="15" spans="1:8" s="7" customFormat="1" ht="21.75" customHeight="1" x14ac:dyDescent="0.15">
      <c r="A15" s="79"/>
      <c r="B15" s="13" t="s">
        <v>43</v>
      </c>
      <c r="C15" s="15">
        <v>2</v>
      </c>
      <c r="D15" s="15">
        <v>18</v>
      </c>
      <c r="E15" s="17">
        <f t="shared" si="0"/>
        <v>18</v>
      </c>
      <c r="F15" s="18">
        <f t="shared" si="3"/>
        <v>3</v>
      </c>
      <c r="G15" s="19">
        <f>INT(E15*0.2)</f>
        <v>3</v>
      </c>
      <c r="H15" s="65"/>
    </row>
    <row r="16" spans="1:8" s="7" customFormat="1" ht="21.75" customHeight="1" x14ac:dyDescent="0.15">
      <c r="A16" s="77" t="s">
        <v>82</v>
      </c>
      <c r="B16" s="13" t="s">
        <v>27</v>
      </c>
      <c r="C16" s="15">
        <v>2</v>
      </c>
      <c r="D16" s="15">
        <v>46</v>
      </c>
      <c r="E16" s="17">
        <f t="shared" si="0"/>
        <v>46</v>
      </c>
      <c r="F16" s="18">
        <f t="shared" si="3"/>
        <v>9</v>
      </c>
      <c r="G16" s="19">
        <f t="shared" si="2"/>
        <v>9</v>
      </c>
      <c r="H16" s="66"/>
    </row>
    <row r="17" spans="1:8" s="7" customFormat="1" ht="21.75" customHeight="1" x14ac:dyDescent="0.15">
      <c r="A17" s="78"/>
      <c r="B17" s="13" t="s">
        <v>29</v>
      </c>
      <c r="C17" s="15">
        <v>2</v>
      </c>
      <c r="D17" s="15">
        <v>51</v>
      </c>
      <c r="E17" s="17">
        <f t="shared" si="0"/>
        <v>51</v>
      </c>
      <c r="F17" s="18">
        <f t="shared" si="3"/>
        <v>10</v>
      </c>
      <c r="G17" s="19">
        <f t="shared" si="2"/>
        <v>10</v>
      </c>
      <c r="H17" s="66"/>
    </row>
    <row r="18" spans="1:8" s="7" customFormat="1" ht="21.75" customHeight="1" x14ac:dyDescent="0.15">
      <c r="A18" s="78"/>
      <c r="B18" s="13" t="s">
        <v>39</v>
      </c>
      <c r="C18" s="15">
        <v>2</v>
      </c>
      <c r="D18" s="15">
        <v>50</v>
      </c>
      <c r="E18" s="17">
        <f t="shared" si="0"/>
        <v>50</v>
      </c>
      <c r="F18" s="18">
        <f t="shared" si="3"/>
        <v>10</v>
      </c>
      <c r="G18" s="19">
        <f t="shared" si="2"/>
        <v>10</v>
      </c>
      <c r="H18" s="66"/>
    </row>
    <row r="19" spans="1:8" s="7" customFormat="1" ht="21.75" customHeight="1" x14ac:dyDescent="0.15">
      <c r="A19" s="78"/>
      <c r="B19" s="13" t="s">
        <v>26</v>
      </c>
      <c r="C19" s="15">
        <v>2</v>
      </c>
      <c r="D19" s="15">
        <v>31</v>
      </c>
      <c r="E19" s="17">
        <f t="shared" si="0"/>
        <v>31</v>
      </c>
      <c r="F19" s="18">
        <f t="shared" si="3"/>
        <v>6</v>
      </c>
      <c r="G19" s="19">
        <f t="shared" si="2"/>
        <v>6</v>
      </c>
      <c r="H19" s="66"/>
    </row>
    <row r="20" spans="1:8" s="7" customFormat="1" ht="21.75" customHeight="1" x14ac:dyDescent="0.15">
      <c r="A20" s="78"/>
      <c r="B20" s="13" t="s">
        <v>25</v>
      </c>
      <c r="C20" s="15">
        <v>2</v>
      </c>
      <c r="D20" s="15">
        <v>32</v>
      </c>
      <c r="E20" s="17">
        <f t="shared" si="0"/>
        <v>32</v>
      </c>
      <c r="F20" s="18">
        <f t="shared" si="3"/>
        <v>6</v>
      </c>
      <c r="G20" s="19">
        <f t="shared" si="2"/>
        <v>6</v>
      </c>
      <c r="H20" s="66"/>
    </row>
    <row r="21" spans="1:8" s="7" customFormat="1" ht="21.75" customHeight="1" x14ac:dyDescent="0.15">
      <c r="A21" s="78"/>
      <c r="B21" s="13" t="s">
        <v>30</v>
      </c>
      <c r="C21" s="15">
        <v>2</v>
      </c>
      <c r="D21" s="15">
        <v>31</v>
      </c>
      <c r="E21" s="17">
        <f t="shared" si="0"/>
        <v>31</v>
      </c>
      <c r="F21" s="18">
        <f t="shared" si="3"/>
        <v>6</v>
      </c>
      <c r="G21" s="19">
        <f t="shared" si="2"/>
        <v>6</v>
      </c>
      <c r="H21" s="67"/>
    </row>
    <row r="22" spans="1:8" s="7" customFormat="1" ht="21.75" customHeight="1" x14ac:dyDescent="0.15">
      <c r="A22" s="78"/>
      <c r="B22" s="13" t="s">
        <v>28</v>
      </c>
      <c r="C22" s="15">
        <v>2</v>
      </c>
      <c r="D22" s="15">
        <v>27</v>
      </c>
      <c r="E22" s="17">
        <f t="shared" si="0"/>
        <v>27</v>
      </c>
      <c r="F22" s="18">
        <f t="shared" si="3"/>
        <v>5</v>
      </c>
      <c r="G22" s="19">
        <f t="shared" si="2"/>
        <v>5</v>
      </c>
      <c r="H22" s="66"/>
    </row>
    <row r="23" spans="1:8" s="7" customFormat="1" ht="21.75" customHeight="1" x14ac:dyDescent="0.15">
      <c r="A23" s="79"/>
      <c r="B23" s="13" t="s">
        <v>58</v>
      </c>
      <c r="C23" s="15">
        <v>2</v>
      </c>
      <c r="D23" s="15">
        <v>15</v>
      </c>
      <c r="E23" s="17">
        <f t="shared" si="0"/>
        <v>15</v>
      </c>
      <c r="F23" s="18">
        <f t="shared" si="3"/>
        <v>3</v>
      </c>
      <c r="G23" s="19">
        <f t="shared" si="2"/>
        <v>3</v>
      </c>
      <c r="H23" s="68"/>
    </row>
    <row r="24" spans="1:8" s="7" customFormat="1" ht="21.75" customHeight="1" x14ac:dyDescent="0.15">
      <c r="A24" s="77" t="s">
        <v>83</v>
      </c>
      <c r="B24" s="13" t="s">
        <v>7</v>
      </c>
      <c r="C24" s="15">
        <v>2</v>
      </c>
      <c r="D24" s="15">
        <v>18</v>
      </c>
      <c r="E24" s="17">
        <f t="shared" si="0"/>
        <v>18</v>
      </c>
      <c r="F24" s="28" t="s">
        <v>185</v>
      </c>
      <c r="G24" s="19">
        <f>INT(E24*0.2)</f>
        <v>3</v>
      </c>
      <c r="H24" s="80" t="s">
        <v>165</v>
      </c>
    </row>
    <row r="25" spans="1:8" s="7" customFormat="1" ht="21.75" customHeight="1" x14ac:dyDescent="0.15">
      <c r="A25" s="78"/>
      <c r="B25" s="13" t="s">
        <v>8</v>
      </c>
      <c r="C25" s="15">
        <v>2</v>
      </c>
      <c r="D25" s="15">
        <v>18</v>
      </c>
      <c r="E25" s="17">
        <f t="shared" si="0"/>
        <v>18</v>
      </c>
      <c r="F25" s="18">
        <v>3</v>
      </c>
      <c r="G25" s="19">
        <f>INT(E25*0.2)</f>
        <v>3</v>
      </c>
      <c r="H25" s="80"/>
    </row>
    <row r="26" spans="1:8" s="7" customFormat="1" ht="21.75" customHeight="1" x14ac:dyDescent="0.15">
      <c r="A26" s="78"/>
      <c r="B26" s="13" t="s">
        <v>64</v>
      </c>
      <c r="C26" s="15">
        <v>2</v>
      </c>
      <c r="D26" s="15">
        <v>13</v>
      </c>
      <c r="E26" s="17">
        <f t="shared" si="0"/>
        <v>13</v>
      </c>
      <c r="F26" s="18">
        <v>2</v>
      </c>
      <c r="G26" s="19">
        <f t="shared" si="2"/>
        <v>2</v>
      </c>
      <c r="H26" s="80"/>
    </row>
    <row r="27" spans="1:8" s="7" customFormat="1" ht="21.75" customHeight="1" x14ac:dyDescent="0.15">
      <c r="A27" s="78"/>
      <c r="B27" s="13" t="s">
        <v>65</v>
      </c>
      <c r="C27" s="15">
        <v>2</v>
      </c>
      <c r="D27" s="15">
        <v>13</v>
      </c>
      <c r="E27" s="17">
        <f t="shared" si="0"/>
        <v>13</v>
      </c>
      <c r="F27" s="28" t="s">
        <v>186</v>
      </c>
      <c r="G27" s="19">
        <f t="shared" si="2"/>
        <v>2</v>
      </c>
      <c r="H27" s="80"/>
    </row>
    <row r="28" spans="1:8" s="7" customFormat="1" ht="21.75" customHeight="1" x14ac:dyDescent="0.15">
      <c r="A28" s="78"/>
      <c r="B28" s="13" t="s">
        <v>12</v>
      </c>
      <c r="C28" s="15">
        <v>2</v>
      </c>
      <c r="D28" s="15">
        <v>13</v>
      </c>
      <c r="E28" s="17">
        <f t="shared" si="0"/>
        <v>13</v>
      </c>
      <c r="F28" s="18">
        <v>1</v>
      </c>
      <c r="G28" s="19">
        <f t="shared" si="2"/>
        <v>2</v>
      </c>
      <c r="H28" s="80"/>
    </row>
    <row r="29" spans="1:8" s="7" customFormat="1" ht="21.75" customHeight="1" x14ac:dyDescent="0.15">
      <c r="A29" s="78"/>
      <c r="B29" s="13" t="s">
        <v>9</v>
      </c>
      <c r="C29" s="15">
        <v>2</v>
      </c>
      <c r="D29" s="15">
        <v>18</v>
      </c>
      <c r="E29" s="17">
        <f t="shared" si="0"/>
        <v>18</v>
      </c>
      <c r="F29" s="18">
        <v>2</v>
      </c>
      <c r="G29" s="19">
        <f t="shared" si="2"/>
        <v>3</v>
      </c>
      <c r="H29" s="80"/>
    </row>
    <row r="30" spans="1:8" s="7" customFormat="1" ht="21.75" customHeight="1" x14ac:dyDescent="0.15">
      <c r="A30" s="78"/>
      <c r="B30" s="61" t="s">
        <v>46</v>
      </c>
      <c r="C30" s="62">
        <v>2</v>
      </c>
      <c r="D30" s="62">
        <v>13</v>
      </c>
      <c r="E30" s="17">
        <f t="shared" si="0"/>
        <v>13</v>
      </c>
      <c r="F30" s="18">
        <v>2</v>
      </c>
      <c r="G30" s="19">
        <f t="shared" si="2"/>
        <v>2</v>
      </c>
      <c r="H30" s="80"/>
    </row>
    <row r="31" spans="1:8" s="7" customFormat="1" ht="21.75" customHeight="1" x14ac:dyDescent="0.15">
      <c r="A31" s="78"/>
      <c r="B31" s="61" t="s">
        <v>47</v>
      </c>
      <c r="C31" s="62">
        <v>2</v>
      </c>
      <c r="D31" s="62">
        <v>13</v>
      </c>
      <c r="E31" s="17">
        <f t="shared" si="0"/>
        <v>13</v>
      </c>
      <c r="F31" s="18">
        <v>2</v>
      </c>
      <c r="G31" s="19">
        <f t="shared" si="2"/>
        <v>2</v>
      </c>
      <c r="H31" s="80"/>
    </row>
    <row r="32" spans="1:8" s="7" customFormat="1" ht="21.75" customHeight="1" x14ac:dyDescent="0.15">
      <c r="A32" s="78"/>
      <c r="B32" s="13" t="s">
        <v>10</v>
      </c>
      <c r="C32" s="15">
        <v>2</v>
      </c>
      <c r="D32" s="15">
        <v>15</v>
      </c>
      <c r="E32" s="17">
        <f t="shared" si="0"/>
        <v>15</v>
      </c>
      <c r="F32" s="18">
        <v>3</v>
      </c>
      <c r="G32" s="19">
        <f t="shared" si="2"/>
        <v>3</v>
      </c>
      <c r="H32" s="80"/>
    </row>
    <row r="33" spans="1:8" s="7" customFormat="1" ht="21.75" customHeight="1" x14ac:dyDescent="0.15">
      <c r="A33" s="79"/>
      <c r="B33" s="13" t="s">
        <v>48</v>
      </c>
      <c r="C33" s="15">
        <v>2</v>
      </c>
      <c r="D33" s="15">
        <v>13</v>
      </c>
      <c r="E33" s="17">
        <f t="shared" si="0"/>
        <v>13</v>
      </c>
      <c r="F33" s="28" t="s">
        <v>187</v>
      </c>
      <c r="G33" s="19">
        <f t="shared" si="2"/>
        <v>2</v>
      </c>
      <c r="H33" s="80"/>
    </row>
    <row r="34" spans="1:8" s="7" customFormat="1" ht="21.75" customHeight="1" x14ac:dyDescent="0.15">
      <c r="A34" s="77" t="s">
        <v>85</v>
      </c>
      <c r="B34" s="61" t="s">
        <v>76</v>
      </c>
      <c r="C34" s="62">
        <v>2</v>
      </c>
      <c r="D34" s="62">
        <v>22</v>
      </c>
      <c r="E34" s="17">
        <v>22</v>
      </c>
      <c r="F34" s="18">
        <f>INT(E34*0.2)</f>
        <v>4</v>
      </c>
      <c r="G34" s="19">
        <f t="shared" si="2"/>
        <v>4</v>
      </c>
      <c r="H34" s="65"/>
    </row>
    <row r="35" spans="1:8" s="7" customFormat="1" ht="21.75" customHeight="1" x14ac:dyDescent="0.15">
      <c r="A35" s="78"/>
      <c r="B35" s="61" t="s">
        <v>77</v>
      </c>
      <c r="C35" s="62">
        <v>2</v>
      </c>
      <c r="D35" s="62">
        <v>23</v>
      </c>
      <c r="E35" s="17">
        <v>23</v>
      </c>
      <c r="F35" s="18">
        <f>INT(E35*0.2)</f>
        <v>4</v>
      </c>
      <c r="G35" s="19">
        <f t="shared" si="2"/>
        <v>4</v>
      </c>
      <c r="H35" s="65"/>
    </row>
    <row r="36" spans="1:8" s="7" customFormat="1" ht="21.75" customHeight="1" x14ac:dyDescent="0.15">
      <c r="A36" s="78"/>
      <c r="B36" s="13" t="s">
        <v>192</v>
      </c>
      <c r="C36" s="15">
        <v>2</v>
      </c>
      <c r="D36" s="15">
        <v>60</v>
      </c>
      <c r="E36" s="17"/>
      <c r="F36" s="18"/>
      <c r="G36" s="19"/>
      <c r="H36" s="67"/>
    </row>
    <row r="37" spans="1:8" s="7" customFormat="1" ht="21.75" customHeight="1" x14ac:dyDescent="0.15">
      <c r="A37" s="78"/>
      <c r="B37" s="13" t="s">
        <v>196</v>
      </c>
      <c r="C37" s="15">
        <v>2</v>
      </c>
      <c r="D37" s="29"/>
      <c r="E37" s="17">
        <v>20</v>
      </c>
      <c r="F37" s="18">
        <f>INT(E37*0.2)</f>
        <v>4</v>
      </c>
      <c r="G37" s="19">
        <f t="shared" si="2"/>
        <v>4</v>
      </c>
      <c r="H37" s="69"/>
    </row>
    <row r="38" spans="1:8" s="7" customFormat="1" ht="21.75" customHeight="1" x14ac:dyDescent="0.15">
      <c r="A38" s="78"/>
      <c r="B38" s="13" t="s">
        <v>197</v>
      </c>
      <c r="C38" s="15">
        <v>2</v>
      </c>
      <c r="D38" s="29"/>
      <c r="E38" s="17">
        <v>20</v>
      </c>
      <c r="F38" s="18">
        <f>INT(E38*0.2)</f>
        <v>4</v>
      </c>
      <c r="G38" s="19">
        <f>INT(E38*0.2)</f>
        <v>4</v>
      </c>
      <c r="H38" s="69"/>
    </row>
    <row r="39" spans="1:8" s="7" customFormat="1" ht="21.75" customHeight="1" x14ac:dyDescent="0.15">
      <c r="A39" s="78"/>
      <c r="B39" s="13" t="s">
        <v>198</v>
      </c>
      <c r="C39" s="15">
        <v>2</v>
      </c>
      <c r="D39" s="29"/>
      <c r="E39" s="17">
        <v>20</v>
      </c>
      <c r="F39" s="18">
        <f>INT(E39*0.2)</f>
        <v>4</v>
      </c>
      <c r="G39" s="19">
        <f t="shared" si="2"/>
        <v>4</v>
      </c>
      <c r="H39" s="65"/>
    </row>
    <row r="40" spans="1:8" s="7" customFormat="1" ht="21.75" customHeight="1" x14ac:dyDescent="0.15">
      <c r="A40" s="78"/>
      <c r="B40" s="13" t="s">
        <v>66</v>
      </c>
      <c r="C40" s="15">
        <v>2</v>
      </c>
      <c r="D40" s="15">
        <v>30</v>
      </c>
      <c r="E40" s="17">
        <f t="shared" ref="E40:E52" si="4">D40</f>
        <v>30</v>
      </c>
      <c r="F40" s="18">
        <f t="shared" si="3"/>
        <v>6</v>
      </c>
      <c r="G40" s="19">
        <f t="shared" si="2"/>
        <v>6</v>
      </c>
      <c r="H40" s="65"/>
    </row>
    <row r="41" spans="1:8" s="7" customFormat="1" ht="21.75" customHeight="1" x14ac:dyDescent="0.15">
      <c r="A41" s="79"/>
      <c r="B41" s="13" t="s">
        <v>13</v>
      </c>
      <c r="C41" s="15">
        <v>2</v>
      </c>
      <c r="D41" s="15">
        <v>23</v>
      </c>
      <c r="E41" s="17">
        <f t="shared" si="4"/>
        <v>23</v>
      </c>
      <c r="F41" s="18">
        <f t="shared" si="3"/>
        <v>4</v>
      </c>
      <c r="G41" s="19">
        <f t="shared" si="2"/>
        <v>4</v>
      </c>
      <c r="H41" s="65"/>
    </row>
    <row r="42" spans="1:8" s="7" customFormat="1" ht="21.75" customHeight="1" x14ac:dyDescent="0.15">
      <c r="A42" s="77" t="s">
        <v>84</v>
      </c>
      <c r="B42" s="13" t="s">
        <v>42</v>
      </c>
      <c r="C42" s="15">
        <v>2</v>
      </c>
      <c r="D42" s="15">
        <v>29</v>
      </c>
      <c r="E42" s="17">
        <f t="shared" si="4"/>
        <v>29</v>
      </c>
      <c r="F42" s="18">
        <f t="shared" si="3"/>
        <v>5</v>
      </c>
      <c r="G42" s="19">
        <f t="shared" si="2"/>
        <v>5</v>
      </c>
      <c r="H42" s="65"/>
    </row>
    <row r="43" spans="1:8" s="7" customFormat="1" ht="21.75" customHeight="1" x14ac:dyDescent="0.15">
      <c r="A43" s="78"/>
      <c r="B43" s="13" t="s">
        <v>63</v>
      </c>
      <c r="C43" s="15">
        <v>2</v>
      </c>
      <c r="D43" s="15">
        <v>25</v>
      </c>
      <c r="E43" s="17">
        <f t="shared" si="4"/>
        <v>25</v>
      </c>
      <c r="F43" s="18">
        <f t="shared" si="3"/>
        <v>5</v>
      </c>
      <c r="G43" s="19">
        <f t="shared" si="2"/>
        <v>5</v>
      </c>
      <c r="H43" s="65"/>
    </row>
    <row r="44" spans="1:8" s="7" customFormat="1" ht="21.75" customHeight="1" x14ac:dyDescent="0.15">
      <c r="A44" s="78"/>
      <c r="B44" s="13" t="s">
        <v>31</v>
      </c>
      <c r="C44" s="15">
        <v>2</v>
      </c>
      <c r="D44" s="15">
        <v>25</v>
      </c>
      <c r="E44" s="17">
        <f t="shared" si="4"/>
        <v>25</v>
      </c>
      <c r="F44" s="18">
        <f t="shared" si="3"/>
        <v>5</v>
      </c>
      <c r="G44" s="19">
        <f t="shared" si="2"/>
        <v>5</v>
      </c>
      <c r="H44" s="65"/>
    </row>
    <row r="45" spans="1:8" s="7" customFormat="1" ht="21.75" customHeight="1" x14ac:dyDescent="0.15">
      <c r="A45" s="78"/>
      <c r="B45" s="13" t="s">
        <v>33</v>
      </c>
      <c r="C45" s="15">
        <v>2</v>
      </c>
      <c r="D45" s="15">
        <v>30</v>
      </c>
      <c r="E45" s="17">
        <f t="shared" si="4"/>
        <v>30</v>
      </c>
      <c r="F45" s="18">
        <f>INT(E45*0.2)</f>
        <v>6</v>
      </c>
      <c r="G45" s="19">
        <f t="shared" si="2"/>
        <v>6</v>
      </c>
      <c r="H45" s="65"/>
    </row>
    <row r="46" spans="1:8" s="7" customFormat="1" ht="21.75" customHeight="1" x14ac:dyDescent="0.15">
      <c r="A46" s="78"/>
      <c r="B46" s="13" t="s">
        <v>62</v>
      </c>
      <c r="C46" s="15">
        <v>2</v>
      </c>
      <c r="D46" s="15">
        <v>33</v>
      </c>
      <c r="E46" s="17">
        <f t="shared" si="4"/>
        <v>33</v>
      </c>
      <c r="F46" s="18">
        <f>INT(E46*0.2)</f>
        <v>6</v>
      </c>
      <c r="G46" s="19">
        <f t="shared" si="2"/>
        <v>6</v>
      </c>
      <c r="H46" s="65"/>
    </row>
    <row r="47" spans="1:8" s="7" customFormat="1" ht="21.75" customHeight="1" x14ac:dyDescent="0.15">
      <c r="A47" s="79"/>
      <c r="B47" s="13" t="s">
        <v>32</v>
      </c>
      <c r="C47" s="15">
        <v>2</v>
      </c>
      <c r="D47" s="15">
        <v>25</v>
      </c>
      <c r="E47" s="17">
        <f t="shared" si="4"/>
        <v>25</v>
      </c>
      <c r="F47" s="18">
        <f t="shared" si="3"/>
        <v>5</v>
      </c>
      <c r="G47" s="19">
        <f t="shared" si="2"/>
        <v>5</v>
      </c>
      <c r="H47" s="65"/>
    </row>
    <row r="48" spans="1:8" s="7" customFormat="1" ht="21.75" customHeight="1" x14ac:dyDescent="0.15">
      <c r="A48" s="77" t="s">
        <v>86</v>
      </c>
      <c r="B48" s="13" t="s">
        <v>11</v>
      </c>
      <c r="C48" s="15">
        <v>2</v>
      </c>
      <c r="D48" s="15">
        <v>21</v>
      </c>
      <c r="E48" s="17">
        <f t="shared" si="4"/>
        <v>21</v>
      </c>
      <c r="F48" s="18">
        <f t="shared" si="3"/>
        <v>4</v>
      </c>
      <c r="G48" s="19">
        <f t="shared" si="2"/>
        <v>4</v>
      </c>
      <c r="H48" s="65"/>
    </row>
    <row r="49" spans="1:8" s="7" customFormat="1" ht="21.75" customHeight="1" x14ac:dyDescent="0.15">
      <c r="A49" s="78"/>
      <c r="B49" s="13" t="s">
        <v>35</v>
      </c>
      <c r="C49" s="15">
        <v>2</v>
      </c>
      <c r="D49" s="15">
        <v>27</v>
      </c>
      <c r="E49" s="17">
        <f t="shared" si="4"/>
        <v>27</v>
      </c>
      <c r="F49" s="18">
        <f t="shared" si="3"/>
        <v>5</v>
      </c>
      <c r="G49" s="19">
        <f t="shared" si="2"/>
        <v>5</v>
      </c>
      <c r="H49" s="65"/>
    </row>
    <row r="50" spans="1:8" s="7" customFormat="1" ht="21.75" customHeight="1" x14ac:dyDescent="0.15">
      <c r="A50" s="78"/>
      <c r="B50" s="13" t="s">
        <v>44</v>
      </c>
      <c r="C50" s="15">
        <v>2</v>
      </c>
      <c r="D50" s="15">
        <v>27</v>
      </c>
      <c r="E50" s="17">
        <f t="shared" si="4"/>
        <v>27</v>
      </c>
      <c r="F50" s="18">
        <f t="shared" si="3"/>
        <v>5</v>
      </c>
      <c r="G50" s="19">
        <f t="shared" si="2"/>
        <v>5</v>
      </c>
      <c r="H50" s="65"/>
    </row>
    <row r="51" spans="1:8" s="7" customFormat="1" ht="21.75" customHeight="1" x14ac:dyDescent="0.15">
      <c r="A51" s="78"/>
      <c r="B51" s="13" t="s">
        <v>37</v>
      </c>
      <c r="C51" s="15">
        <v>2</v>
      </c>
      <c r="D51" s="15">
        <v>30</v>
      </c>
      <c r="E51" s="17">
        <f t="shared" si="4"/>
        <v>30</v>
      </c>
      <c r="F51" s="18">
        <f t="shared" si="3"/>
        <v>6</v>
      </c>
      <c r="G51" s="19">
        <f t="shared" si="2"/>
        <v>6</v>
      </c>
      <c r="H51" s="65"/>
    </row>
    <row r="52" spans="1:8" s="7" customFormat="1" ht="21.75" customHeight="1" x14ac:dyDescent="0.15">
      <c r="A52" s="78"/>
      <c r="B52" s="13" t="s">
        <v>36</v>
      </c>
      <c r="C52" s="15">
        <v>2</v>
      </c>
      <c r="D52" s="15">
        <v>30</v>
      </c>
      <c r="E52" s="17">
        <f t="shared" si="4"/>
        <v>30</v>
      </c>
      <c r="F52" s="18">
        <f t="shared" si="3"/>
        <v>6</v>
      </c>
      <c r="G52" s="19">
        <f t="shared" si="2"/>
        <v>6</v>
      </c>
      <c r="H52" s="65"/>
    </row>
    <row r="53" spans="1:8" s="7" customFormat="1" ht="21.75" customHeight="1" x14ac:dyDescent="0.15">
      <c r="A53" s="78"/>
      <c r="B53" s="13" t="s">
        <v>193</v>
      </c>
      <c r="C53" s="15">
        <v>2</v>
      </c>
      <c r="D53" s="15">
        <v>30</v>
      </c>
      <c r="E53" s="17"/>
      <c r="F53" s="18"/>
      <c r="G53" s="19"/>
      <c r="H53" s="67"/>
    </row>
    <row r="54" spans="1:8" s="7" customFormat="1" ht="21.75" customHeight="1" x14ac:dyDescent="0.15">
      <c r="A54" s="78"/>
      <c r="B54" s="13" t="s">
        <v>194</v>
      </c>
      <c r="C54" s="15">
        <v>2</v>
      </c>
      <c r="D54" s="29"/>
      <c r="E54" s="17">
        <v>15</v>
      </c>
      <c r="F54" s="18">
        <f t="shared" si="3"/>
        <v>3</v>
      </c>
      <c r="G54" s="19">
        <f t="shared" si="2"/>
        <v>3</v>
      </c>
      <c r="H54" s="69"/>
    </row>
    <row r="55" spans="1:8" s="7" customFormat="1" ht="21.75" customHeight="1" x14ac:dyDescent="0.15">
      <c r="A55" s="78"/>
      <c r="B55" s="13" t="s">
        <v>195</v>
      </c>
      <c r="C55" s="15">
        <v>2</v>
      </c>
      <c r="D55" s="29"/>
      <c r="E55" s="17">
        <v>15</v>
      </c>
      <c r="F55" s="18">
        <f t="shared" si="3"/>
        <v>3</v>
      </c>
      <c r="G55" s="19">
        <f t="shared" si="2"/>
        <v>3</v>
      </c>
      <c r="H55" s="69"/>
    </row>
    <row r="56" spans="1:8" s="7" customFormat="1" ht="21.75" customHeight="1" x14ac:dyDescent="0.15">
      <c r="A56" s="78"/>
      <c r="B56" s="13" t="s">
        <v>67</v>
      </c>
      <c r="C56" s="15">
        <v>2</v>
      </c>
      <c r="D56" s="15">
        <v>41</v>
      </c>
      <c r="E56" s="17">
        <f t="shared" ref="E56:E67" si="5">D56</f>
        <v>41</v>
      </c>
      <c r="F56" s="18">
        <f t="shared" si="3"/>
        <v>8</v>
      </c>
      <c r="G56" s="19">
        <f t="shared" si="2"/>
        <v>8</v>
      </c>
      <c r="H56" s="65"/>
    </row>
    <row r="57" spans="1:8" s="7" customFormat="1" ht="21.75" customHeight="1" x14ac:dyDescent="0.15">
      <c r="A57" s="78"/>
      <c r="B57" s="13" t="s">
        <v>49</v>
      </c>
      <c r="C57" s="15">
        <v>2</v>
      </c>
      <c r="D57" s="15">
        <v>29</v>
      </c>
      <c r="E57" s="17">
        <f t="shared" si="5"/>
        <v>29</v>
      </c>
      <c r="F57" s="18">
        <f t="shared" si="3"/>
        <v>5</v>
      </c>
      <c r="G57" s="19">
        <f t="shared" si="2"/>
        <v>5</v>
      </c>
      <c r="H57" s="65"/>
    </row>
    <row r="58" spans="1:8" s="7" customFormat="1" ht="21.75" customHeight="1" x14ac:dyDescent="0.15">
      <c r="A58" s="79"/>
      <c r="B58" s="13" t="s">
        <v>78</v>
      </c>
      <c r="C58" s="15">
        <v>2</v>
      </c>
      <c r="D58" s="15">
        <v>30</v>
      </c>
      <c r="E58" s="17">
        <f t="shared" si="5"/>
        <v>30</v>
      </c>
      <c r="F58" s="18">
        <f t="shared" si="3"/>
        <v>6</v>
      </c>
      <c r="G58" s="19">
        <f t="shared" si="2"/>
        <v>6</v>
      </c>
      <c r="H58" s="65"/>
    </row>
    <row r="59" spans="1:8" s="7" customFormat="1" ht="21.75" customHeight="1" x14ac:dyDescent="0.15">
      <c r="A59" s="77" t="s">
        <v>87</v>
      </c>
      <c r="B59" s="13" t="s">
        <v>38</v>
      </c>
      <c r="C59" s="15">
        <v>2</v>
      </c>
      <c r="D59" s="15">
        <v>25</v>
      </c>
      <c r="E59" s="17">
        <f t="shared" si="5"/>
        <v>25</v>
      </c>
      <c r="F59" s="18">
        <f t="shared" si="3"/>
        <v>5</v>
      </c>
      <c r="G59" s="19">
        <f t="shared" si="2"/>
        <v>5</v>
      </c>
      <c r="H59" s="65"/>
    </row>
    <row r="60" spans="1:8" s="7" customFormat="1" ht="21.75" customHeight="1" x14ac:dyDescent="0.15">
      <c r="A60" s="78"/>
      <c r="B60" s="13" t="s">
        <v>68</v>
      </c>
      <c r="C60" s="15">
        <v>2</v>
      </c>
      <c r="D60" s="15">
        <v>56</v>
      </c>
      <c r="E60" s="17">
        <f t="shared" si="5"/>
        <v>56</v>
      </c>
      <c r="F60" s="18">
        <f t="shared" si="3"/>
        <v>11</v>
      </c>
      <c r="G60" s="19">
        <f t="shared" si="2"/>
        <v>11</v>
      </c>
      <c r="H60" s="65"/>
    </row>
    <row r="61" spans="1:8" s="7" customFormat="1" ht="21.75" customHeight="1" x14ac:dyDescent="0.15">
      <c r="A61" s="78"/>
      <c r="B61" s="13" t="s">
        <v>70</v>
      </c>
      <c r="C61" s="15">
        <v>2</v>
      </c>
      <c r="D61" s="15">
        <v>32</v>
      </c>
      <c r="E61" s="17">
        <f t="shared" si="5"/>
        <v>32</v>
      </c>
      <c r="F61" s="18">
        <f>INT(E61*0.2)</f>
        <v>6</v>
      </c>
      <c r="G61" s="19">
        <f>INT(E61*0.2)</f>
        <v>6</v>
      </c>
      <c r="H61" s="65"/>
    </row>
    <row r="62" spans="1:8" s="7" customFormat="1" ht="21.75" customHeight="1" x14ac:dyDescent="0.15">
      <c r="A62" s="78"/>
      <c r="B62" s="13" t="s">
        <v>69</v>
      </c>
      <c r="C62" s="15">
        <v>2</v>
      </c>
      <c r="D62" s="15">
        <v>56</v>
      </c>
      <c r="E62" s="17">
        <f t="shared" si="5"/>
        <v>56</v>
      </c>
      <c r="F62" s="18">
        <f t="shared" si="3"/>
        <v>11</v>
      </c>
      <c r="G62" s="19">
        <f t="shared" si="2"/>
        <v>11</v>
      </c>
      <c r="H62" s="65"/>
    </row>
    <row r="63" spans="1:8" s="7" customFormat="1" ht="21.75" customHeight="1" x14ac:dyDescent="0.15">
      <c r="A63" s="78"/>
      <c r="B63" s="13" t="s">
        <v>71</v>
      </c>
      <c r="C63" s="15">
        <v>2</v>
      </c>
      <c r="D63" s="15">
        <v>30</v>
      </c>
      <c r="E63" s="17">
        <f t="shared" si="5"/>
        <v>30</v>
      </c>
      <c r="F63" s="18">
        <f t="shared" si="3"/>
        <v>6</v>
      </c>
      <c r="G63" s="19">
        <f t="shared" si="2"/>
        <v>6</v>
      </c>
      <c r="H63" s="65"/>
    </row>
    <row r="64" spans="1:8" s="7" customFormat="1" ht="21.75" customHeight="1" x14ac:dyDescent="0.15">
      <c r="A64" s="78"/>
      <c r="B64" s="13" t="s">
        <v>72</v>
      </c>
      <c r="C64" s="15">
        <v>2</v>
      </c>
      <c r="D64" s="15">
        <v>23</v>
      </c>
      <c r="E64" s="17">
        <f t="shared" si="5"/>
        <v>23</v>
      </c>
      <c r="F64" s="18">
        <f t="shared" si="3"/>
        <v>4</v>
      </c>
      <c r="G64" s="19">
        <f t="shared" si="2"/>
        <v>4</v>
      </c>
      <c r="H64" s="65"/>
    </row>
    <row r="65" spans="1:8" s="7" customFormat="1" ht="21.75" customHeight="1" x14ac:dyDescent="0.15">
      <c r="A65" s="78"/>
      <c r="B65" s="13" t="s">
        <v>79</v>
      </c>
      <c r="C65" s="15">
        <v>2</v>
      </c>
      <c r="D65" s="15">
        <v>33</v>
      </c>
      <c r="E65" s="17">
        <f t="shared" si="5"/>
        <v>33</v>
      </c>
      <c r="F65" s="18">
        <f t="shared" ref="F65" si="6">INT(E65*0.2)</f>
        <v>6</v>
      </c>
      <c r="G65" s="19">
        <f t="shared" ref="G65" si="7">INT(E65*0.2)</f>
        <v>6</v>
      </c>
      <c r="H65" s="65"/>
    </row>
    <row r="66" spans="1:8" s="7" customFormat="1" ht="21.75" customHeight="1" x14ac:dyDescent="0.15">
      <c r="A66" s="78"/>
      <c r="B66" s="13" t="s">
        <v>73</v>
      </c>
      <c r="C66" s="15">
        <v>2</v>
      </c>
      <c r="D66" s="15">
        <v>25</v>
      </c>
      <c r="E66" s="17">
        <f t="shared" si="5"/>
        <v>25</v>
      </c>
      <c r="F66" s="18">
        <f t="shared" si="3"/>
        <v>5</v>
      </c>
      <c r="G66" s="19">
        <f t="shared" si="2"/>
        <v>5</v>
      </c>
      <c r="H66" s="65"/>
    </row>
    <row r="67" spans="1:8" s="7" customFormat="1" ht="21.75" customHeight="1" x14ac:dyDescent="0.15">
      <c r="A67" s="78"/>
      <c r="B67" s="61" t="s">
        <v>50</v>
      </c>
      <c r="C67" s="62">
        <v>2</v>
      </c>
      <c r="D67" s="62">
        <v>20</v>
      </c>
      <c r="E67" s="17">
        <f t="shared" si="5"/>
        <v>20</v>
      </c>
      <c r="F67" s="18">
        <f t="shared" si="3"/>
        <v>4</v>
      </c>
      <c r="G67" s="19">
        <f t="shared" si="2"/>
        <v>4</v>
      </c>
      <c r="H67" s="65"/>
    </row>
    <row r="68" spans="1:8" s="7" customFormat="1" ht="21.75" customHeight="1" x14ac:dyDescent="0.15">
      <c r="A68" s="78"/>
      <c r="B68" s="61" t="s">
        <v>51</v>
      </c>
      <c r="C68" s="62">
        <v>2</v>
      </c>
      <c r="D68" s="62">
        <v>20</v>
      </c>
      <c r="E68" s="17">
        <v>20</v>
      </c>
      <c r="F68" s="18">
        <f t="shared" si="3"/>
        <v>4</v>
      </c>
      <c r="G68" s="19">
        <f t="shared" si="2"/>
        <v>4</v>
      </c>
      <c r="H68" s="65"/>
    </row>
    <row r="69" spans="1:8" s="7" customFormat="1" ht="21.75" customHeight="1" x14ac:dyDescent="0.15">
      <c r="A69" s="79"/>
      <c r="B69" s="13" t="s">
        <v>34</v>
      </c>
      <c r="C69" s="15">
        <v>2</v>
      </c>
      <c r="D69" s="15">
        <v>32</v>
      </c>
      <c r="E69" s="17">
        <f>D69</f>
        <v>32</v>
      </c>
      <c r="F69" s="18">
        <f>INT(E69*0.2)</f>
        <v>6</v>
      </c>
      <c r="G69" s="19">
        <f>INT(E69*0.2)</f>
        <v>6</v>
      </c>
      <c r="H69" s="65"/>
    </row>
    <row r="70" spans="1:8" s="7" customFormat="1" ht="21.75" customHeight="1" x14ac:dyDescent="0.15">
      <c r="A70" s="77" t="s">
        <v>88</v>
      </c>
      <c r="B70" s="13" t="s">
        <v>199</v>
      </c>
      <c r="C70" s="15">
        <v>2</v>
      </c>
      <c r="D70" s="15">
        <v>30</v>
      </c>
      <c r="E70" s="17"/>
      <c r="F70" s="18"/>
      <c r="G70" s="19"/>
      <c r="H70" s="67"/>
    </row>
    <row r="71" spans="1:8" s="7" customFormat="1" ht="21.75" customHeight="1" x14ac:dyDescent="0.15">
      <c r="A71" s="78"/>
      <c r="B71" s="13" t="s">
        <v>200</v>
      </c>
      <c r="C71" s="15">
        <v>2</v>
      </c>
      <c r="D71" s="29"/>
      <c r="E71" s="58">
        <v>17</v>
      </c>
      <c r="F71" s="18">
        <f>INT(E71*0.2)</f>
        <v>3</v>
      </c>
      <c r="G71" s="19">
        <f t="shared" si="2"/>
        <v>3</v>
      </c>
      <c r="H71" s="69"/>
    </row>
    <row r="72" spans="1:8" s="7" customFormat="1" ht="21.75" customHeight="1" x14ac:dyDescent="0.15">
      <c r="A72" s="78"/>
      <c r="B72" s="13" t="s">
        <v>201</v>
      </c>
      <c r="C72" s="15">
        <v>2</v>
      </c>
      <c r="D72" s="29"/>
      <c r="E72" s="58">
        <v>13</v>
      </c>
      <c r="F72" s="18">
        <f t="shared" ref="F72:F73" si="8">INT(E72*0.2)</f>
        <v>2</v>
      </c>
      <c r="G72" s="19">
        <f t="shared" ref="G72:G78" si="9">INT(E72*0.2)</f>
        <v>2</v>
      </c>
      <c r="H72" s="69"/>
    </row>
    <row r="73" spans="1:8" s="7" customFormat="1" ht="21.75" customHeight="1" x14ac:dyDescent="0.15">
      <c r="A73" s="78"/>
      <c r="B73" s="13" t="s">
        <v>45</v>
      </c>
      <c r="C73" s="15">
        <v>2</v>
      </c>
      <c r="D73" s="15">
        <v>27</v>
      </c>
      <c r="E73" s="17">
        <f t="shared" ref="E73:E78" si="10">D73</f>
        <v>27</v>
      </c>
      <c r="F73" s="18">
        <f t="shared" si="8"/>
        <v>5</v>
      </c>
      <c r="G73" s="19">
        <f t="shared" si="9"/>
        <v>5</v>
      </c>
      <c r="H73" s="65"/>
    </row>
    <row r="74" spans="1:8" s="7" customFormat="1" ht="24.75" customHeight="1" x14ac:dyDescent="0.15">
      <c r="A74" s="79"/>
      <c r="B74" s="13" t="s">
        <v>74</v>
      </c>
      <c r="C74" s="15">
        <v>2</v>
      </c>
      <c r="D74" s="15">
        <v>44</v>
      </c>
      <c r="E74" s="17">
        <f t="shared" si="10"/>
        <v>44</v>
      </c>
      <c r="F74" s="18">
        <f t="shared" ref="F74" si="11">INT(E74*0.2)</f>
        <v>8</v>
      </c>
      <c r="G74" s="19">
        <f t="shared" ref="G74" si="12">INT(E74*0.2)</f>
        <v>8</v>
      </c>
      <c r="H74" s="68"/>
    </row>
    <row r="75" spans="1:8" s="7" customFormat="1" ht="21.75" customHeight="1" x14ac:dyDescent="0.15">
      <c r="A75" s="77" t="s">
        <v>89</v>
      </c>
      <c r="B75" s="13" t="s">
        <v>54</v>
      </c>
      <c r="C75" s="15">
        <v>2</v>
      </c>
      <c r="D75" s="15">
        <v>10</v>
      </c>
      <c r="E75" s="17">
        <f t="shared" si="10"/>
        <v>10</v>
      </c>
      <c r="F75" s="18">
        <f>INT(E75*0.2)</f>
        <v>2</v>
      </c>
      <c r="G75" s="19">
        <f t="shared" si="9"/>
        <v>2</v>
      </c>
      <c r="H75" s="76" t="s">
        <v>90</v>
      </c>
    </row>
    <row r="76" spans="1:8" s="7" customFormat="1" ht="21.75" customHeight="1" x14ac:dyDescent="0.15">
      <c r="A76" s="78"/>
      <c r="B76" s="13" t="s">
        <v>57</v>
      </c>
      <c r="C76" s="15">
        <v>2</v>
      </c>
      <c r="D76" s="15">
        <v>10</v>
      </c>
      <c r="E76" s="17">
        <f t="shared" si="10"/>
        <v>10</v>
      </c>
      <c r="F76" s="18">
        <f t="shared" ref="F76:F77" si="13">INT(E76*0.2)</f>
        <v>2</v>
      </c>
      <c r="G76" s="19">
        <f t="shared" si="9"/>
        <v>2</v>
      </c>
      <c r="H76" s="76"/>
    </row>
    <row r="77" spans="1:8" s="7" customFormat="1" ht="21.75" customHeight="1" x14ac:dyDescent="0.15">
      <c r="A77" s="78"/>
      <c r="B77" s="13" t="s">
        <v>55</v>
      </c>
      <c r="C77" s="15">
        <v>2</v>
      </c>
      <c r="D77" s="15">
        <v>10</v>
      </c>
      <c r="E77" s="17">
        <f t="shared" si="10"/>
        <v>10</v>
      </c>
      <c r="F77" s="18">
        <f t="shared" si="13"/>
        <v>2</v>
      </c>
      <c r="G77" s="19">
        <f t="shared" si="9"/>
        <v>2</v>
      </c>
      <c r="H77" s="76"/>
    </row>
    <row r="78" spans="1:8" s="7" customFormat="1" ht="21.75" customHeight="1" x14ac:dyDescent="0.15">
      <c r="A78" s="79"/>
      <c r="B78" s="13" t="s">
        <v>56</v>
      </c>
      <c r="C78" s="15">
        <v>2</v>
      </c>
      <c r="D78" s="15">
        <v>10</v>
      </c>
      <c r="E78" s="17">
        <f t="shared" si="10"/>
        <v>10</v>
      </c>
      <c r="F78" s="18">
        <f>INT(E78*0.2)</f>
        <v>2</v>
      </c>
      <c r="G78" s="19">
        <f t="shared" si="9"/>
        <v>2</v>
      </c>
      <c r="H78" s="76"/>
    </row>
    <row r="79" spans="1:8" s="7" customFormat="1" ht="21.75" customHeight="1" thickBot="1" x14ac:dyDescent="0.2">
      <c r="A79" s="46" t="s">
        <v>41</v>
      </c>
      <c r="B79" s="47"/>
      <c r="C79" s="31"/>
      <c r="D79" s="25">
        <f>SUM(D4:D78)</f>
        <v>1881</v>
      </c>
      <c r="E79" s="33">
        <f>SUM(E4:E78)</f>
        <v>1881</v>
      </c>
      <c r="F79" s="32">
        <f>SUM(F4:F78)</f>
        <v>347</v>
      </c>
      <c r="G79" s="48">
        <f>SUM(G4:G78)</f>
        <v>356</v>
      </c>
      <c r="H79" s="70"/>
    </row>
    <row r="80" spans="1:8" s="1" customFormat="1" ht="30" customHeight="1" x14ac:dyDescent="0.15">
      <c r="A80" s="10"/>
      <c r="B80" s="2"/>
      <c r="C80" s="11"/>
      <c r="D80" s="11"/>
      <c r="E80" s="11"/>
      <c r="F80" s="11"/>
      <c r="G80" s="11"/>
      <c r="H80" s="11"/>
    </row>
    <row r="81" spans="1:8" s="1" customFormat="1" ht="20.100000000000001" customHeight="1" x14ac:dyDescent="0.15">
      <c r="A81" s="74" t="s">
        <v>215</v>
      </c>
      <c r="B81" s="74"/>
      <c r="C81" s="74"/>
      <c r="D81" s="74"/>
      <c r="E81" s="74"/>
      <c r="F81" s="74"/>
      <c r="G81" s="74"/>
      <c r="H81" s="74"/>
    </row>
    <row r="82" spans="1:8" s="3" customFormat="1" ht="20.100000000000001" customHeight="1" x14ac:dyDescent="0.25">
      <c r="A82" s="73" t="s">
        <v>214</v>
      </c>
      <c r="B82" s="73"/>
      <c r="C82" s="73"/>
      <c r="D82" s="73"/>
      <c r="E82" s="73"/>
      <c r="F82" s="73"/>
      <c r="G82" s="73"/>
      <c r="H82" s="73"/>
    </row>
    <row r="83" spans="1:8" ht="20.100000000000001" customHeight="1" x14ac:dyDescent="0.25">
      <c r="A83" s="72" t="s">
        <v>217</v>
      </c>
      <c r="B83" s="72"/>
      <c r="C83" s="72"/>
      <c r="D83" s="72"/>
      <c r="E83" s="72"/>
      <c r="F83" s="72"/>
      <c r="G83" s="72"/>
      <c r="H83" s="72"/>
    </row>
    <row r="84" spans="1:8" ht="20.100000000000001" customHeight="1" x14ac:dyDescent="0.25">
      <c r="A84" s="72" t="s">
        <v>219</v>
      </c>
      <c r="B84" s="72"/>
      <c r="C84" s="72"/>
      <c r="D84" s="72"/>
      <c r="E84" s="72"/>
      <c r="F84" s="72"/>
      <c r="G84" s="72"/>
      <c r="H84" s="72"/>
    </row>
    <row r="85" spans="1:8" ht="20.100000000000001" customHeight="1" x14ac:dyDescent="0.25">
      <c r="A85" s="72" t="s">
        <v>216</v>
      </c>
      <c r="B85" s="72"/>
      <c r="C85" s="72"/>
      <c r="D85" s="72"/>
      <c r="E85" s="72"/>
      <c r="F85" s="72"/>
      <c r="G85" s="72"/>
      <c r="H85" s="72"/>
    </row>
  </sheetData>
  <autoFilter ref="A3:H79"/>
  <mergeCells count="18">
    <mergeCell ref="A1:H1"/>
    <mergeCell ref="H75:H78"/>
    <mergeCell ref="A4:A11"/>
    <mergeCell ref="A12:A15"/>
    <mergeCell ref="A16:A23"/>
    <mergeCell ref="A24:A33"/>
    <mergeCell ref="A34:A41"/>
    <mergeCell ref="A42:A47"/>
    <mergeCell ref="A48:A58"/>
    <mergeCell ref="A59:A69"/>
    <mergeCell ref="A70:A74"/>
    <mergeCell ref="A75:A78"/>
    <mergeCell ref="H24:H33"/>
    <mergeCell ref="A84:H84"/>
    <mergeCell ref="A82:H82"/>
    <mergeCell ref="A83:H83"/>
    <mergeCell ref="A81:H81"/>
    <mergeCell ref="A85:H85"/>
  </mergeCells>
  <phoneticPr fontId="2" type="noConversion"/>
  <printOptions horizontalCentered="1"/>
  <pageMargins left="0.35433070866141736" right="0.27559055118110237" top="0.66" bottom="0.5" header="0.28000000000000003" footer="0.18"/>
  <pageSetup paperSize="9" scale="7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7"/>
  <sheetViews>
    <sheetView showGridLines="0" zoomScaleNormal="100" zoomScaleSheetLayoutView="100" workbookViewId="0">
      <pane ySplit="4" topLeftCell="A5" activePane="bottomLeft" state="frozen"/>
      <selection activeCell="C30" sqref="C30"/>
      <selection pane="bottomLeft" activeCell="A5" sqref="A5:A12"/>
    </sheetView>
  </sheetViews>
  <sheetFormatPr defaultColWidth="9.140625" defaultRowHeight="13.5" x14ac:dyDescent="0.25"/>
  <cols>
    <col min="1" max="1" width="25.5703125" style="5" bestFit="1" customWidth="1"/>
    <col min="2" max="2" width="36.7109375" style="6" customWidth="1"/>
    <col min="3" max="3" width="7.85546875" style="5" bestFit="1" customWidth="1"/>
    <col min="4" max="4" width="8" style="5" customWidth="1"/>
    <col min="5" max="5" width="11.85546875" style="5" customWidth="1"/>
    <col min="6" max="9" width="18.7109375" style="5" customWidth="1"/>
    <col min="10" max="10" width="16.28515625" style="5" bestFit="1" customWidth="1"/>
    <col min="11" max="11" width="18.7109375" style="5" customWidth="1"/>
    <col min="12" max="12" width="22.85546875" style="5" customWidth="1"/>
    <col min="13" max="16384" width="9.140625" style="4"/>
  </cols>
  <sheetData>
    <row r="1" spans="1:12" s="7" customFormat="1" ht="39.950000000000003" customHeight="1" x14ac:dyDescent="0.15">
      <c r="A1" s="75" t="s">
        <v>211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</row>
    <row r="2" spans="1:12" s="7" customFormat="1" ht="24.75" customHeight="1" thickBot="1" x14ac:dyDescent="0.2">
      <c r="A2" s="12" t="s">
        <v>210</v>
      </c>
      <c r="B2" s="8"/>
      <c r="C2" s="9"/>
      <c r="D2" s="9"/>
      <c r="E2" s="9"/>
      <c r="F2" s="9"/>
      <c r="G2" s="9"/>
      <c r="H2" s="9"/>
      <c r="I2" s="9"/>
      <c r="J2" s="9"/>
      <c r="K2" s="9"/>
      <c r="L2" s="9"/>
    </row>
    <row r="3" spans="1:12" s="7" customFormat="1" ht="33" customHeight="1" thickBot="1" x14ac:dyDescent="0.2">
      <c r="A3" s="88" t="s">
        <v>209</v>
      </c>
      <c r="B3" s="86" t="s">
        <v>91</v>
      </c>
      <c r="C3" s="93" t="s">
        <v>92</v>
      </c>
      <c r="D3" s="84" t="s">
        <v>93</v>
      </c>
      <c r="E3" s="84" t="s">
        <v>191</v>
      </c>
      <c r="F3" s="52" t="s">
        <v>61</v>
      </c>
      <c r="G3" s="52"/>
      <c r="H3" s="57"/>
      <c r="I3" s="84" t="s">
        <v>171</v>
      </c>
      <c r="J3" s="84"/>
      <c r="K3" s="92"/>
      <c r="L3" s="90" t="s">
        <v>14</v>
      </c>
    </row>
    <row r="4" spans="1:12" s="7" customFormat="1" ht="33" customHeight="1" x14ac:dyDescent="0.15">
      <c r="A4" s="89"/>
      <c r="B4" s="87"/>
      <c r="C4" s="94"/>
      <c r="D4" s="85"/>
      <c r="E4" s="85"/>
      <c r="F4" s="49" t="s">
        <v>161</v>
      </c>
      <c r="G4" s="54" t="s">
        <v>162</v>
      </c>
      <c r="H4" s="30" t="s">
        <v>163</v>
      </c>
      <c r="I4" s="55" t="s">
        <v>168</v>
      </c>
      <c r="J4" s="54" t="s">
        <v>170</v>
      </c>
      <c r="K4" s="30" t="s">
        <v>169</v>
      </c>
      <c r="L4" s="91"/>
    </row>
    <row r="5" spans="1:12" s="7" customFormat="1" ht="21.95" customHeight="1" x14ac:dyDescent="0.15">
      <c r="A5" s="81" t="s">
        <v>80</v>
      </c>
      <c r="B5" s="13" t="s">
        <v>94</v>
      </c>
      <c r="C5" s="15" t="s">
        <v>220</v>
      </c>
      <c r="D5" s="15">
        <v>30</v>
      </c>
      <c r="E5" s="15">
        <v>30</v>
      </c>
      <c r="F5" s="20">
        <v>6</v>
      </c>
      <c r="G5" s="22">
        <v>4</v>
      </c>
      <c r="H5" s="35">
        <f t="shared" ref="H5:H14" si="0">F5-G5</f>
        <v>2</v>
      </c>
      <c r="I5" s="23">
        <v>6</v>
      </c>
      <c r="J5" s="22">
        <v>2</v>
      </c>
      <c r="K5" s="36">
        <f>I5-J5</f>
        <v>4</v>
      </c>
      <c r="L5" s="65"/>
    </row>
    <row r="6" spans="1:12" s="7" customFormat="1" ht="21.95" customHeight="1" x14ac:dyDescent="0.15">
      <c r="A6" s="81"/>
      <c r="B6" s="13" t="s">
        <v>95</v>
      </c>
      <c r="C6" s="15" t="s">
        <v>220</v>
      </c>
      <c r="D6" s="15">
        <v>30</v>
      </c>
      <c r="E6" s="15">
        <v>30</v>
      </c>
      <c r="F6" s="20">
        <v>6</v>
      </c>
      <c r="G6" s="22">
        <v>4</v>
      </c>
      <c r="H6" s="35">
        <f t="shared" si="0"/>
        <v>2</v>
      </c>
      <c r="I6" s="23">
        <v>6</v>
      </c>
      <c r="J6" s="22">
        <v>3</v>
      </c>
      <c r="K6" s="36">
        <f t="shared" ref="K6:K72" si="1">I6-J6</f>
        <v>3</v>
      </c>
      <c r="L6" s="65"/>
    </row>
    <row r="7" spans="1:12" s="7" customFormat="1" ht="21.95" customHeight="1" x14ac:dyDescent="0.15">
      <c r="A7" s="81"/>
      <c r="B7" s="13" t="s">
        <v>96</v>
      </c>
      <c r="C7" s="15" t="s">
        <v>220</v>
      </c>
      <c r="D7" s="15">
        <v>27</v>
      </c>
      <c r="E7" s="15">
        <v>27</v>
      </c>
      <c r="F7" s="20">
        <v>5</v>
      </c>
      <c r="G7" s="22"/>
      <c r="H7" s="35">
        <f t="shared" si="0"/>
        <v>5</v>
      </c>
      <c r="I7" s="23">
        <v>5</v>
      </c>
      <c r="J7" s="22">
        <v>5</v>
      </c>
      <c r="K7" s="36" t="s">
        <v>167</v>
      </c>
      <c r="L7" s="65"/>
    </row>
    <row r="8" spans="1:12" s="7" customFormat="1" ht="21.95" customHeight="1" x14ac:dyDescent="0.15">
      <c r="A8" s="81"/>
      <c r="B8" s="13" t="s">
        <v>97</v>
      </c>
      <c r="C8" s="15" t="s">
        <v>220</v>
      </c>
      <c r="D8" s="15">
        <v>30</v>
      </c>
      <c r="E8" s="15">
        <v>30</v>
      </c>
      <c r="F8" s="20">
        <v>6</v>
      </c>
      <c r="G8" s="22">
        <v>2</v>
      </c>
      <c r="H8" s="35">
        <f t="shared" si="0"/>
        <v>4</v>
      </c>
      <c r="I8" s="23">
        <v>6</v>
      </c>
      <c r="J8" s="22">
        <v>2</v>
      </c>
      <c r="K8" s="36">
        <f t="shared" si="1"/>
        <v>4</v>
      </c>
      <c r="L8" s="65"/>
    </row>
    <row r="9" spans="1:12" s="7" customFormat="1" ht="21.95" customHeight="1" x14ac:dyDescent="0.15">
      <c r="A9" s="81"/>
      <c r="B9" s="13" t="s">
        <v>98</v>
      </c>
      <c r="C9" s="15" t="s">
        <v>220</v>
      </c>
      <c r="D9" s="15">
        <v>30</v>
      </c>
      <c r="E9" s="15">
        <v>30</v>
      </c>
      <c r="F9" s="20">
        <v>6</v>
      </c>
      <c r="G9" s="22"/>
      <c r="H9" s="35">
        <f t="shared" si="0"/>
        <v>6</v>
      </c>
      <c r="I9" s="23">
        <v>6</v>
      </c>
      <c r="J9" s="22">
        <v>2</v>
      </c>
      <c r="K9" s="36">
        <f t="shared" si="1"/>
        <v>4</v>
      </c>
      <c r="L9" s="65"/>
    </row>
    <row r="10" spans="1:12" s="7" customFormat="1" ht="21.95" customHeight="1" x14ac:dyDescent="0.15">
      <c r="A10" s="81"/>
      <c r="B10" s="13" t="s">
        <v>99</v>
      </c>
      <c r="C10" s="15" t="s">
        <v>220</v>
      </c>
      <c r="D10" s="15">
        <v>31</v>
      </c>
      <c r="E10" s="15">
        <v>31</v>
      </c>
      <c r="F10" s="20">
        <v>6</v>
      </c>
      <c r="G10" s="22">
        <v>1</v>
      </c>
      <c r="H10" s="35">
        <f t="shared" si="0"/>
        <v>5</v>
      </c>
      <c r="I10" s="23">
        <v>6</v>
      </c>
      <c r="J10" s="22">
        <v>5</v>
      </c>
      <c r="K10" s="36">
        <f t="shared" si="1"/>
        <v>1</v>
      </c>
      <c r="L10" s="65"/>
    </row>
    <row r="11" spans="1:12" s="7" customFormat="1" ht="21.95" customHeight="1" x14ac:dyDescent="0.15">
      <c r="A11" s="81"/>
      <c r="B11" s="13" t="s">
        <v>100</v>
      </c>
      <c r="C11" s="15" t="s">
        <v>220</v>
      </c>
      <c r="D11" s="15">
        <v>30</v>
      </c>
      <c r="E11" s="15">
        <v>30</v>
      </c>
      <c r="F11" s="20">
        <v>6</v>
      </c>
      <c r="G11" s="22">
        <v>1</v>
      </c>
      <c r="H11" s="35">
        <f t="shared" si="0"/>
        <v>5</v>
      </c>
      <c r="I11" s="23">
        <v>6</v>
      </c>
      <c r="J11" s="22">
        <v>2</v>
      </c>
      <c r="K11" s="36">
        <f t="shared" si="1"/>
        <v>4</v>
      </c>
      <c r="L11" s="65"/>
    </row>
    <row r="12" spans="1:12" s="7" customFormat="1" ht="21.95" customHeight="1" x14ac:dyDescent="0.15">
      <c r="A12" s="81"/>
      <c r="B12" s="13" t="s">
        <v>101</v>
      </c>
      <c r="C12" s="15" t="s">
        <v>220</v>
      </c>
      <c r="D12" s="15">
        <v>24</v>
      </c>
      <c r="E12" s="15">
        <v>24</v>
      </c>
      <c r="F12" s="20">
        <v>4</v>
      </c>
      <c r="G12" s="22"/>
      <c r="H12" s="35">
        <f t="shared" si="0"/>
        <v>4</v>
      </c>
      <c r="I12" s="23">
        <v>4</v>
      </c>
      <c r="J12" s="22">
        <v>4</v>
      </c>
      <c r="K12" s="36" t="s">
        <v>167</v>
      </c>
      <c r="L12" s="65"/>
    </row>
    <row r="13" spans="1:12" s="7" customFormat="1" ht="21.95" customHeight="1" x14ac:dyDescent="0.15">
      <c r="A13" s="81" t="s">
        <v>81</v>
      </c>
      <c r="B13" s="13" t="s">
        <v>102</v>
      </c>
      <c r="C13" s="15" t="s">
        <v>220</v>
      </c>
      <c r="D13" s="15">
        <v>52</v>
      </c>
      <c r="E13" s="15">
        <v>52</v>
      </c>
      <c r="F13" s="20">
        <v>10</v>
      </c>
      <c r="G13" s="22">
        <v>4</v>
      </c>
      <c r="H13" s="35">
        <f t="shared" si="0"/>
        <v>6</v>
      </c>
      <c r="I13" s="23">
        <v>10</v>
      </c>
      <c r="J13" s="22"/>
      <c r="K13" s="36">
        <f t="shared" si="1"/>
        <v>10</v>
      </c>
      <c r="L13" s="65"/>
    </row>
    <row r="14" spans="1:12" s="7" customFormat="1" ht="21.95" customHeight="1" x14ac:dyDescent="0.15">
      <c r="A14" s="81"/>
      <c r="B14" s="13" t="s">
        <v>103</v>
      </c>
      <c r="C14" s="15" t="s">
        <v>220</v>
      </c>
      <c r="D14" s="15">
        <v>33</v>
      </c>
      <c r="E14" s="15">
        <v>33</v>
      </c>
      <c r="F14" s="20">
        <v>6</v>
      </c>
      <c r="G14" s="22">
        <v>1</v>
      </c>
      <c r="H14" s="35">
        <f t="shared" si="0"/>
        <v>5</v>
      </c>
      <c r="I14" s="23">
        <v>6</v>
      </c>
      <c r="J14" s="22">
        <v>4</v>
      </c>
      <c r="K14" s="36">
        <f t="shared" si="1"/>
        <v>2</v>
      </c>
      <c r="L14" s="65"/>
    </row>
    <row r="15" spans="1:12" s="7" customFormat="1" ht="21.95" customHeight="1" x14ac:dyDescent="0.15">
      <c r="A15" s="81"/>
      <c r="B15" s="13" t="s">
        <v>104</v>
      </c>
      <c r="C15" s="15" t="s">
        <v>220</v>
      </c>
      <c r="D15" s="15">
        <v>33</v>
      </c>
      <c r="E15" s="15">
        <v>33</v>
      </c>
      <c r="F15" s="20">
        <v>6</v>
      </c>
      <c r="G15" s="22">
        <v>6</v>
      </c>
      <c r="H15" s="35" t="s">
        <v>115</v>
      </c>
      <c r="I15" s="23">
        <v>6</v>
      </c>
      <c r="J15" s="22"/>
      <c r="K15" s="36">
        <f t="shared" si="1"/>
        <v>6</v>
      </c>
      <c r="L15" s="65"/>
    </row>
    <row r="16" spans="1:12" s="7" customFormat="1" ht="21.95" customHeight="1" x14ac:dyDescent="0.15">
      <c r="A16" s="81"/>
      <c r="B16" s="13" t="s">
        <v>105</v>
      </c>
      <c r="C16" s="15" t="s">
        <v>220</v>
      </c>
      <c r="D16" s="15">
        <v>18</v>
      </c>
      <c r="E16" s="15">
        <v>18</v>
      </c>
      <c r="F16" s="20">
        <v>3</v>
      </c>
      <c r="G16" s="22">
        <v>1</v>
      </c>
      <c r="H16" s="35">
        <f>F16-G16</f>
        <v>2</v>
      </c>
      <c r="I16" s="23">
        <v>3</v>
      </c>
      <c r="J16" s="22">
        <v>2</v>
      </c>
      <c r="K16" s="36">
        <f t="shared" si="1"/>
        <v>1</v>
      </c>
      <c r="L16" s="65"/>
    </row>
    <row r="17" spans="1:12" s="7" customFormat="1" ht="21.95" customHeight="1" x14ac:dyDescent="0.15">
      <c r="A17" s="81" t="s">
        <v>82</v>
      </c>
      <c r="B17" s="13" t="s">
        <v>106</v>
      </c>
      <c r="C17" s="15" t="s">
        <v>220</v>
      </c>
      <c r="D17" s="15">
        <v>46</v>
      </c>
      <c r="E17" s="15">
        <v>46</v>
      </c>
      <c r="F17" s="20">
        <v>9</v>
      </c>
      <c r="G17" s="22">
        <v>2</v>
      </c>
      <c r="H17" s="35">
        <f>F17-G17</f>
        <v>7</v>
      </c>
      <c r="I17" s="23">
        <v>9</v>
      </c>
      <c r="J17" s="22">
        <v>1</v>
      </c>
      <c r="K17" s="36">
        <f t="shared" si="1"/>
        <v>8</v>
      </c>
      <c r="L17" s="66"/>
    </row>
    <row r="18" spans="1:12" s="7" customFormat="1" ht="21.95" customHeight="1" x14ac:dyDescent="0.15">
      <c r="A18" s="81"/>
      <c r="B18" s="13" t="s">
        <v>107</v>
      </c>
      <c r="C18" s="15" t="s">
        <v>220</v>
      </c>
      <c r="D18" s="15">
        <v>51</v>
      </c>
      <c r="E18" s="15">
        <v>51</v>
      </c>
      <c r="F18" s="20">
        <v>10</v>
      </c>
      <c r="G18" s="22">
        <v>3</v>
      </c>
      <c r="H18" s="35">
        <f>F18-G18</f>
        <v>7</v>
      </c>
      <c r="I18" s="23">
        <v>10</v>
      </c>
      <c r="J18" s="22">
        <v>3</v>
      </c>
      <c r="K18" s="36">
        <f t="shared" si="1"/>
        <v>7</v>
      </c>
      <c r="L18" s="66"/>
    </row>
    <row r="19" spans="1:12" s="7" customFormat="1" ht="21.95" customHeight="1" x14ac:dyDescent="0.15">
      <c r="A19" s="81"/>
      <c r="B19" s="13" t="s">
        <v>108</v>
      </c>
      <c r="C19" s="15" t="s">
        <v>220</v>
      </c>
      <c r="D19" s="15">
        <v>50</v>
      </c>
      <c r="E19" s="15">
        <v>50</v>
      </c>
      <c r="F19" s="20">
        <v>10</v>
      </c>
      <c r="G19" s="22">
        <v>10</v>
      </c>
      <c r="H19" s="35" t="s">
        <v>115</v>
      </c>
      <c r="I19" s="23">
        <v>10</v>
      </c>
      <c r="J19" s="22">
        <v>1</v>
      </c>
      <c r="K19" s="36">
        <f t="shared" si="1"/>
        <v>9</v>
      </c>
      <c r="L19" s="66"/>
    </row>
    <row r="20" spans="1:12" s="7" customFormat="1" ht="21.95" customHeight="1" x14ac:dyDescent="0.15">
      <c r="A20" s="81"/>
      <c r="B20" s="13" t="s">
        <v>109</v>
      </c>
      <c r="C20" s="15" t="s">
        <v>220</v>
      </c>
      <c r="D20" s="15">
        <v>31</v>
      </c>
      <c r="E20" s="15">
        <v>31</v>
      </c>
      <c r="F20" s="20">
        <v>6</v>
      </c>
      <c r="G20" s="22">
        <v>4</v>
      </c>
      <c r="H20" s="35">
        <f>F20-G20</f>
        <v>2</v>
      </c>
      <c r="I20" s="23">
        <v>6</v>
      </c>
      <c r="J20" s="22">
        <v>1</v>
      </c>
      <c r="K20" s="36">
        <f t="shared" si="1"/>
        <v>5</v>
      </c>
      <c r="L20" s="66"/>
    </row>
    <row r="21" spans="1:12" s="7" customFormat="1" ht="21.95" customHeight="1" x14ac:dyDescent="0.15">
      <c r="A21" s="81"/>
      <c r="B21" s="13" t="s">
        <v>110</v>
      </c>
      <c r="C21" s="15" t="s">
        <v>220</v>
      </c>
      <c r="D21" s="15">
        <v>32</v>
      </c>
      <c r="E21" s="15">
        <v>32</v>
      </c>
      <c r="F21" s="20">
        <v>6</v>
      </c>
      <c r="G21" s="22">
        <v>2</v>
      </c>
      <c r="H21" s="35">
        <f>F21-G21</f>
        <v>4</v>
      </c>
      <c r="I21" s="23">
        <v>6</v>
      </c>
      <c r="J21" s="22"/>
      <c r="K21" s="36">
        <f t="shared" si="1"/>
        <v>6</v>
      </c>
      <c r="L21" s="66"/>
    </row>
    <row r="22" spans="1:12" s="7" customFormat="1" ht="21.95" customHeight="1" x14ac:dyDescent="0.15">
      <c r="A22" s="81"/>
      <c r="B22" s="13" t="s">
        <v>111</v>
      </c>
      <c r="C22" s="15" t="s">
        <v>220</v>
      </c>
      <c r="D22" s="15">
        <v>31</v>
      </c>
      <c r="E22" s="15">
        <v>31</v>
      </c>
      <c r="F22" s="20">
        <v>6</v>
      </c>
      <c r="G22" s="22">
        <v>1</v>
      </c>
      <c r="H22" s="35">
        <f>F22-G22</f>
        <v>5</v>
      </c>
      <c r="I22" s="23">
        <v>6</v>
      </c>
      <c r="J22" s="22">
        <v>1</v>
      </c>
      <c r="K22" s="36">
        <f t="shared" si="1"/>
        <v>5</v>
      </c>
      <c r="L22" s="67"/>
    </row>
    <row r="23" spans="1:12" s="7" customFormat="1" ht="21.95" customHeight="1" x14ac:dyDescent="0.15">
      <c r="A23" s="81"/>
      <c r="B23" s="13" t="s">
        <v>112</v>
      </c>
      <c r="C23" s="15" t="s">
        <v>220</v>
      </c>
      <c r="D23" s="15">
        <v>27</v>
      </c>
      <c r="E23" s="15">
        <v>27</v>
      </c>
      <c r="F23" s="20">
        <v>5</v>
      </c>
      <c r="G23" s="22"/>
      <c r="H23" s="35">
        <f>F23-G23</f>
        <v>5</v>
      </c>
      <c r="I23" s="23">
        <v>5</v>
      </c>
      <c r="J23" s="22">
        <v>3</v>
      </c>
      <c r="K23" s="36">
        <f t="shared" si="1"/>
        <v>2</v>
      </c>
      <c r="L23" s="66"/>
    </row>
    <row r="24" spans="1:12" s="7" customFormat="1" ht="21.95" customHeight="1" x14ac:dyDescent="0.15">
      <c r="A24" s="81"/>
      <c r="B24" s="13" t="s">
        <v>113</v>
      </c>
      <c r="C24" s="15" t="s">
        <v>220</v>
      </c>
      <c r="D24" s="15">
        <v>15</v>
      </c>
      <c r="E24" s="15">
        <v>15</v>
      </c>
      <c r="F24" s="20">
        <v>3</v>
      </c>
      <c r="G24" s="22">
        <v>2</v>
      </c>
      <c r="H24" s="35">
        <f>F24-G24</f>
        <v>1</v>
      </c>
      <c r="I24" s="23">
        <v>3</v>
      </c>
      <c r="J24" s="22">
        <v>1</v>
      </c>
      <c r="K24" s="36">
        <f t="shared" si="1"/>
        <v>2</v>
      </c>
      <c r="L24" s="71"/>
    </row>
    <row r="25" spans="1:12" s="7" customFormat="1" ht="21" customHeight="1" x14ac:dyDescent="0.15">
      <c r="A25" s="81" t="s">
        <v>83</v>
      </c>
      <c r="B25" s="13" t="s">
        <v>114</v>
      </c>
      <c r="C25" s="15">
        <v>3</v>
      </c>
      <c r="D25" s="15">
        <v>18</v>
      </c>
      <c r="E25" s="15">
        <v>18</v>
      </c>
      <c r="F25" s="15" t="s">
        <v>116</v>
      </c>
      <c r="G25" s="22"/>
      <c r="H25" s="35">
        <v>1</v>
      </c>
      <c r="I25" s="23">
        <v>3</v>
      </c>
      <c r="J25" s="22"/>
      <c r="K25" s="36">
        <f t="shared" si="1"/>
        <v>3</v>
      </c>
      <c r="L25" s="80" t="s">
        <v>165</v>
      </c>
    </row>
    <row r="26" spans="1:12" s="7" customFormat="1" ht="21.95" customHeight="1" x14ac:dyDescent="0.15">
      <c r="A26" s="81"/>
      <c r="B26" s="13" t="s">
        <v>117</v>
      </c>
      <c r="C26" s="15">
        <v>3</v>
      </c>
      <c r="D26" s="15">
        <v>18</v>
      </c>
      <c r="E26" s="15">
        <v>18</v>
      </c>
      <c r="F26" s="15">
        <v>3</v>
      </c>
      <c r="G26" s="22">
        <v>3</v>
      </c>
      <c r="H26" s="37" t="s">
        <v>164</v>
      </c>
      <c r="I26" s="23">
        <v>3</v>
      </c>
      <c r="J26" s="22"/>
      <c r="K26" s="36">
        <f t="shared" si="1"/>
        <v>3</v>
      </c>
      <c r="L26" s="80"/>
    </row>
    <row r="27" spans="1:12" s="7" customFormat="1" ht="21.95" customHeight="1" x14ac:dyDescent="0.15">
      <c r="A27" s="81"/>
      <c r="B27" s="13" t="s">
        <v>118</v>
      </c>
      <c r="C27" s="15">
        <v>3</v>
      </c>
      <c r="D27" s="15">
        <v>13</v>
      </c>
      <c r="E27" s="15">
        <v>13</v>
      </c>
      <c r="F27" s="15">
        <v>2</v>
      </c>
      <c r="G27" s="22">
        <v>2</v>
      </c>
      <c r="H27" s="37" t="s">
        <v>164</v>
      </c>
      <c r="I27" s="23">
        <v>2</v>
      </c>
      <c r="J27" s="22"/>
      <c r="K27" s="36">
        <f t="shared" si="1"/>
        <v>2</v>
      </c>
      <c r="L27" s="80"/>
    </row>
    <row r="28" spans="1:12" s="7" customFormat="1" ht="21.95" customHeight="1" x14ac:dyDescent="0.15">
      <c r="A28" s="81"/>
      <c r="B28" s="13" t="s">
        <v>119</v>
      </c>
      <c r="C28" s="15">
        <v>3</v>
      </c>
      <c r="D28" s="15">
        <v>13</v>
      </c>
      <c r="E28" s="15">
        <v>13</v>
      </c>
      <c r="F28" s="21">
        <v>2</v>
      </c>
      <c r="G28" s="22">
        <v>2</v>
      </c>
      <c r="H28" s="37" t="s">
        <v>164</v>
      </c>
      <c r="I28" s="23">
        <v>2</v>
      </c>
      <c r="J28" s="22"/>
      <c r="K28" s="36">
        <f t="shared" si="1"/>
        <v>2</v>
      </c>
      <c r="L28" s="80"/>
    </row>
    <row r="29" spans="1:12" s="7" customFormat="1" ht="21.95" customHeight="1" x14ac:dyDescent="0.15">
      <c r="A29" s="81"/>
      <c r="B29" s="13" t="s">
        <v>120</v>
      </c>
      <c r="C29" s="15">
        <v>3</v>
      </c>
      <c r="D29" s="15">
        <v>13</v>
      </c>
      <c r="E29" s="15">
        <v>13</v>
      </c>
      <c r="F29" s="15">
        <v>1</v>
      </c>
      <c r="G29" s="22">
        <v>1</v>
      </c>
      <c r="H29" s="37" t="s">
        <v>164</v>
      </c>
      <c r="I29" s="23">
        <v>2</v>
      </c>
      <c r="J29" s="22"/>
      <c r="K29" s="36">
        <f t="shared" si="1"/>
        <v>2</v>
      </c>
      <c r="L29" s="80"/>
    </row>
    <row r="30" spans="1:12" s="7" customFormat="1" ht="21.95" customHeight="1" x14ac:dyDescent="0.15">
      <c r="A30" s="81"/>
      <c r="B30" s="13" t="s">
        <v>121</v>
      </c>
      <c r="C30" s="15">
        <v>3</v>
      </c>
      <c r="D30" s="15">
        <v>18</v>
      </c>
      <c r="E30" s="15">
        <v>18</v>
      </c>
      <c r="F30" s="21">
        <v>2</v>
      </c>
      <c r="G30" s="22"/>
      <c r="H30" s="35">
        <f>F30-G30</f>
        <v>2</v>
      </c>
      <c r="I30" s="23">
        <v>3</v>
      </c>
      <c r="J30" s="22"/>
      <c r="K30" s="36">
        <f t="shared" si="1"/>
        <v>3</v>
      </c>
      <c r="L30" s="80"/>
    </row>
    <row r="31" spans="1:12" s="7" customFormat="1" ht="21.95" customHeight="1" x14ac:dyDescent="0.15">
      <c r="A31" s="81"/>
      <c r="B31" s="63" t="s">
        <v>122</v>
      </c>
      <c r="C31" s="15">
        <v>3</v>
      </c>
      <c r="D31" s="64">
        <v>13</v>
      </c>
      <c r="E31" s="15">
        <v>13</v>
      </c>
      <c r="F31" s="15">
        <v>2</v>
      </c>
      <c r="G31" s="22"/>
      <c r="H31" s="35">
        <v>2</v>
      </c>
      <c r="I31" s="23">
        <v>2</v>
      </c>
      <c r="J31" s="22"/>
      <c r="K31" s="36">
        <f t="shared" si="1"/>
        <v>2</v>
      </c>
      <c r="L31" s="80"/>
    </row>
    <row r="32" spans="1:12" s="7" customFormat="1" ht="21.95" customHeight="1" x14ac:dyDescent="0.15">
      <c r="A32" s="81"/>
      <c r="B32" s="63" t="s">
        <v>123</v>
      </c>
      <c r="C32" s="15">
        <v>3</v>
      </c>
      <c r="D32" s="64">
        <v>13</v>
      </c>
      <c r="E32" s="15">
        <v>13</v>
      </c>
      <c r="F32" s="15">
        <v>1</v>
      </c>
      <c r="G32" s="22">
        <v>1</v>
      </c>
      <c r="H32" s="35">
        <v>2</v>
      </c>
      <c r="I32" s="23">
        <v>2</v>
      </c>
      <c r="J32" s="22"/>
      <c r="K32" s="36">
        <f t="shared" si="1"/>
        <v>2</v>
      </c>
      <c r="L32" s="80"/>
    </row>
    <row r="33" spans="1:12" s="7" customFormat="1" ht="21.95" customHeight="1" x14ac:dyDescent="0.15">
      <c r="A33" s="81"/>
      <c r="B33" s="13" t="s">
        <v>124</v>
      </c>
      <c r="C33" s="15">
        <v>3</v>
      </c>
      <c r="D33" s="15">
        <v>15</v>
      </c>
      <c r="E33" s="15">
        <v>15</v>
      </c>
      <c r="F33" s="15">
        <v>2</v>
      </c>
      <c r="G33" s="22">
        <v>2</v>
      </c>
      <c r="H33" s="37" t="s">
        <v>115</v>
      </c>
      <c r="I33" s="23">
        <v>3</v>
      </c>
      <c r="J33" s="22"/>
      <c r="K33" s="36">
        <f t="shared" si="1"/>
        <v>3</v>
      </c>
      <c r="L33" s="80"/>
    </row>
    <row r="34" spans="1:12" s="7" customFormat="1" ht="21.95" customHeight="1" x14ac:dyDescent="0.15">
      <c r="A34" s="81"/>
      <c r="B34" s="13" t="s">
        <v>125</v>
      </c>
      <c r="C34" s="15">
        <v>3</v>
      </c>
      <c r="D34" s="15">
        <v>13</v>
      </c>
      <c r="E34" s="15">
        <v>13</v>
      </c>
      <c r="F34" s="15" t="s">
        <v>116</v>
      </c>
      <c r="G34" s="22"/>
      <c r="H34" s="37" t="s">
        <v>115</v>
      </c>
      <c r="I34" s="23">
        <v>2</v>
      </c>
      <c r="J34" s="22"/>
      <c r="K34" s="36">
        <f t="shared" si="1"/>
        <v>2</v>
      </c>
      <c r="L34" s="80"/>
    </row>
    <row r="35" spans="1:12" s="7" customFormat="1" ht="21.95" customHeight="1" x14ac:dyDescent="0.15">
      <c r="A35" s="81" t="s">
        <v>85</v>
      </c>
      <c r="B35" s="63" t="s">
        <v>157</v>
      </c>
      <c r="C35" s="15" t="s">
        <v>220</v>
      </c>
      <c r="D35" s="64">
        <v>22</v>
      </c>
      <c r="E35" s="15">
        <v>22</v>
      </c>
      <c r="F35" s="20">
        <v>4</v>
      </c>
      <c r="G35" s="22"/>
      <c r="H35" s="35">
        <f t="shared" ref="H35:H46" si="2">F35-G35</f>
        <v>4</v>
      </c>
      <c r="I35" s="23">
        <v>4</v>
      </c>
      <c r="J35" s="22">
        <v>3</v>
      </c>
      <c r="K35" s="36">
        <f t="shared" si="1"/>
        <v>1</v>
      </c>
      <c r="L35" s="65"/>
    </row>
    <row r="36" spans="1:12" s="7" customFormat="1" ht="21.95" customHeight="1" x14ac:dyDescent="0.15">
      <c r="A36" s="81"/>
      <c r="B36" s="63" t="s">
        <v>158</v>
      </c>
      <c r="C36" s="15" t="s">
        <v>220</v>
      </c>
      <c r="D36" s="64">
        <v>23</v>
      </c>
      <c r="E36" s="15">
        <v>23</v>
      </c>
      <c r="F36" s="20">
        <v>4</v>
      </c>
      <c r="G36" s="22"/>
      <c r="H36" s="35">
        <f t="shared" si="2"/>
        <v>4</v>
      </c>
      <c r="I36" s="23">
        <v>4</v>
      </c>
      <c r="J36" s="22"/>
      <c r="K36" s="36">
        <f t="shared" si="1"/>
        <v>4</v>
      </c>
      <c r="L36" s="65"/>
    </row>
    <row r="37" spans="1:12" s="7" customFormat="1" ht="21.95" customHeight="1" x14ac:dyDescent="0.15">
      <c r="A37" s="81"/>
      <c r="B37" s="13" t="s">
        <v>192</v>
      </c>
      <c r="C37" s="15" t="s">
        <v>220</v>
      </c>
      <c r="D37" s="15">
        <v>60</v>
      </c>
      <c r="E37" s="15"/>
      <c r="F37" s="15"/>
      <c r="G37" s="22"/>
      <c r="H37" s="35"/>
      <c r="I37" s="23"/>
      <c r="J37" s="22"/>
      <c r="K37" s="36"/>
      <c r="L37" s="67"/>
    </row>
    <row r="38" spans="1:12" s="7" customFormat="1" ht="21.95" customHeight="1" x14ac:dyDescent="0.15">
      <c r="A38" s="81"/>
      <c r="B38" s="13" t="s">
        <v>203</v>
      </c>
      <c r="C38" s="15" t="s">
        <v>220</v>
      </c>
      <c r="D38" s="15"/>
      <c r="E38" s="15">
        <v>20</v>
      </c>
      <c r="F38" s="20">
        <v>4</v>
      </c>
      <c r="G38" s="22"/>
      <c r="H38" s="35">
        <f t="shared" si="2"/>
        <v>4</v>
      </c>
      <c r="I38" s="23">
        <v>4</v>
      </c>
      <c r="J38" s="22"/>
      <c r="K38" s="36">
        <f t="shared" si="1"/>
        <v>4</v>
      </c>
      <c r="L38" s="69"/>
    </row>
    <row r="39" spans="1:12" s="7" customFormat="1" ht="21.95" customHeight="1" x14ac:dyDescent="0.15">
      <c r="A39" s="81"/>
      <c r="B39" s="13" t="s">
        <v>197</v>
      </c>
      <c r="C39" s="15" t="s">
        <v>220</v>
      </c>
      <c r="D39" s="15"/>
      <c r="E39" s="15">
        <v>20</v>
      </c>
      <c r="F39" s="20">
        <v>4</v>
      </c>
      <c r="G39" s="22">
        <v>1</v>
      </c>
      <c r="H39" s="35">
        <f t="shared" si="2"/>
        <v>3</v>
      </c>
      <c r="I39" s="23">
        <v>4</v>
      </c>
      <c r="J39" s="22">
        <v>3</v>
      </c>
      <c r="K39" s="36">
        <f t="shared" si="1"/>
        <v>1</v>
      </c>
      <c r="L39" s="69"/>
    </row>
    <row r="40" spans="1:12" s="7" customFormat="1" ht="21.95" customHeight="1" x14ac:dyDescent="0.15">
      <c r="A40" s="81"/>
      <c r="B40" s="13" t="s">
        <v>204</v>
      </c>
      <c r="C40" s="15" t="s">
        <v>220</v>
      </c>
      <c r="D40" s="15"/>
      <c r="E40" s="15">
        <v>20</v>
      </c>
      <c r="F40" s="20">
        <v>4</v>
      </c>
      <c r="G40" s="22"/>
      <c r="H40" s="35">
        <f t="shared" si="2"/>
        <v>4</v>
      </c>
      <c r="I40" s="23">
        <v>4</v>
      </c>
      <c r="J40" s="22"/>
      <c r="K40" s="36">
        <f t="shared" si="1"/>
        <v>4</v>
      </c>
      <c r="L40" s="65"/>
    </row>
    <row r="41" spans="1:12" s="7" customFormat="1" ht="21.95" customHeight="1" x14ac:dyDescent="0.15">
      <c r="A41" s="81"/>
      <c r="B41" s="13" t="s">
        <v>126</v>
      </c>
      <c r="C41" s="15" t="s">
        <v>220</v>
      </c>
      <c r="D41" s="15">
        <v>30</v>
      </c>
      <c r="E41" s="15">
        <v>30</v>
      </c>
      <c r="F41" s="20">
        <v>6</v>
      </c>
      <c r="G41" s="22">
        <v>1</v>
      </c>
      <c r="H41" s="35">
        <f t="shared" si="2"/>
        <v>5</v>
      </c>
      <c r="I41" s="23">
        <v>6</v>
      </c>
      <c r="J41" s="22">
        <v>1</v>
      </c>
      <c r="K41" s="36">
        <f t="shared" si="1"/>
        <v>5</v>
      </c>
      <c r="L41" s="65"/>
    </row>
    <row r="42" spans="1:12" s="7" customFormat="1" ht="21.95" customHeight="1" x14ac:dyDescent="0.15">
      <c r="A42" s="81"/>
      <c r="B42" s="13" t="s">
        <v>127</v>
      </c>
      <c r="C42" s="15" t="s">
        <v>220</v>
      </c>
      <c r="D42" s="15">
        <v>23</v>
      </c>
      <c r="E42" s="15">
        <v>23</v>
      </c>
      <c r="F42" s="20">
        <v>4</v>
      </c>
      <c r="G42" s="22">
        <v>1</v>
      </c>
      <c r="H42" s="35">
        <f t="shared" si="2"/>
        <v>3</v>
      </c>
      <c r="I42" s="23">
        <v>4</v>
      </c>
      <c r="J42" s="22">
        <v>2</v>
      </c>
      <c r="K42" s="36">
        <f t="shared" si="1"/>
        <v>2</v>
      </c>
      <c r="L42" s="65"/>
    </row>
    <row r="43" spans="1:12" s="7" customFormat="1" ht="21.95" customHeight="1" x14ac:dyDescent="0.15">
      <c r="A43" s="81" t="s">
        <v>84</v>
      </c>
      <c r="B43" s="13" t="s">
        <v>128</v>
      </c>
      <c r="C43" s="15" t="s">
        <v>220</v>
      </c>
      <c r="D43" s="15">
        <v>29</v>
      </c>
      <c r="E43" s="15">
        <v>29</v>
      </c>
      <c r="F43" s="20">
        <v>5</v>
      </c>
      <c r="G43" s="22">
        <v>2</v>
      </c>
      <c r="H43" s="35">
        <f t="shared" si="2"/>
        <v>3</v>
      </c>
      <c r="I43" s="23">
        <v>5</v>
      </c>
      <c r="J43" s="22">
        <v>2</v>
      </c>
      <c r="K43" s="36">
        <f t="shared" si="1"/>
        <v>3</v>
      </c>
      <c r="L43" s="65"/>
    </row>
    <row r="44" spans="1:12" s="7" customFormat="1" ht="21.95" customHeight="1" x14ac:dyDescent="0.15">
      <c r="A44" s="81"/>
      <c r="B44" s="13" t="s">
        <v>129</v>
      </c>
      <c r="C44" s="15" t="s">
        <v>220</v>
      </c>
      <c r="D44" s="15">
        <v>25</v>
      </c>
      <c r="E44" s="15">
        <v>25</v>
      </c>
      <c r="F44" s="20">
        <v>5</v>
      </c>
      <c r="G44" s="22"/>
      <c r="H44" s="35">
        <f t="shared" si="2"/>
        <v>5</v>
      </c>
      <c r="I44" s="23">
        <v>5</v>
      </c>
      <c r="J44" s="22">
        <v>3</v>
      </c>
      <c r="K44" s="36">
        <f t="shared" si="1"/>
        <v>2</v>
      </c>
      <c r="L44" s="65"/>
    </row>
    <row r="45" spans="1:12" s="7" customFormat="1" ht="21.95" customHeight="1" x14ac:dyDescent="0.15">
      <c r="A45" s="81"/>
      <c r="B45" s="13" t="s">
        <v>130</v>
      </c>
      <c r="C45" s="15" t="s">
        <v>220</v>
      </c>
      <c r="D45" s="15">
        <v>25</v>
      </c>
      <c r="E45" s="15">
        <v>25</v>
      </c>
      <c r="F45" s="20">
        <v>5</v>
      </c>
      <c r="G45" s="22"/>
      <c r="H45" s="35">
        <f t="shared" si="2"/>
        <v>5</v>
      </c>
      <c r="I45" s="23">
        <v>5</v>
      </c>
      <c r="J45" s="22">
        <v>4</v>
      </c>
      <c r="K45" s="36">
        <f t="shared" si="1"/>
        <v>1</v>
      </c>
      <c r="L45" s="65"/>
    </row>
    <row r="46" spans="1:12" s="7" customFormat="1" ht="21.95" customHeight="1" x14ac:dyDescent="0.15">
      <c r="A46" s="81"/>
      <c r="B46" s="13" t="s">
        <v>131</v>
      </c>
      <c r="C46" s="15" t="s">
        <v>220</v>
      </c>
      <c r="D46" s="15">
        <v>30</v>
      </c>
      <c r="E46" s="15">
        <v>30</v>
      </c>
      <c r="F46" s="20">
        <v>6</v>
      </c>
      <c r="G46" s="22"/>
      <c r="H46" s="35">
        <f t="shared" si="2"/>
        <v>6</v>
      </c>
      <c r="I46" s="23">
        <v>6</v>
      </c>
      <c r="J46" s="22">
        <v>1</v>
      </c>
      <c r="K46" s="36">
        <f t="shared" si="1"/>
        <v>5</v>
      </c>
      <c r="L46" s="65"/>
    </row>
    <row r="47" spans="1:12" s="7" customFormat="1" ht="21.95" customHeight="1" x14ac:dyDescent="0.15">
      <c r="A47" s="81"/>
      <c r="B47" s="13" t="s">
        <v>133</v>
      </c>
      <c r="C47" s="15" t="s">
        <v>220</v>
      </c>
      <c r="D47" s="15">
        <v>33</v>
      </c>
      <c r="E47" s="15">
        <v>33</v>
      </c>
      <c r="F47" s="20">
        <v>6</v>
      </c>
      <c r="G47" s="22">
        <v>6</v>
      </c>
      <c r="H47" s="35" t="s">
        <v>115</v>
      </c>
      <c r="I47" s="23">
        <v>6</v>
      </c>
      <c r="J47" s="22"/>
      <c r="K47" s="36">
        <f t="shared" si="1"/>
        <v>6</v>
      </c>
      <c r="L47" s="65"/>
    </row>
    <row r="48" spans="1:12" s="7" customFormat="1" ht="21.95" customHeight="1" x14ac:dyDescent="0.15">
      <c r="A48" s="81"/>
      <c r="B48" s="13" t="s">
        <v>134</v>
      </c>
      <c r="C48" s="15" t="s">
        <v>220</v>
      </c>
      <c r="D48" s="15">
        <v>25</v>
      </c>
      <c r="E48" s="15">
        <v>25</v>
      </c>
      <c r="F48" s="20">
        <v>5</v>
      </c>
      <c r="G48" s="22"/>
      <c r="H48" s="35">
        <f t="shared" ref="H48:H68" si="3">F48-G48</f>
        <v>5</v>
      </c>
      <c r="I48" s="23">
        <v>5</v>
      </c>
      <c r="J48" s="22">
        <v>5</v>
      </c>
      <c r="K48" s="36" t="s">
        <v>167</v>
      </c>
      <c r="L48" s="65"/>
    </row>
    <row r="49" spans="1:12" s="7" customFormat="1" ht="21.95" customHeight="1" x14ac:dyDescent="0.15">
      <c r="A49" s="81" t="s">
        <v>86</v>
      </c>
      <c r="B49" s="13" t="s">
        <v>135</v>
      </c>
      <c r="C49" s="15" t="s">
        <v>220</v>
      </c>
      <c r="D49" s="15">
        <v>21</v>
      </c>
      <c r="E49" s="15">
        <v>21</v>
      </c>
      <c r="F49" s="20">
        <v>4</v>
      </c>
      <c r="G49" s="22"/>
      <c r="H49" s="35">
        <f t="shared" si="3"/>
        <v>4</v>
      </c>
      <c r="I49" s="23">
        <v>4</v>
      </c>
      <c r="J49" s="22">
        <v>4</v>
      </c>
      <c r="K49" s="36" t="s">
        <v>167</v>
      </c>
      <c r="L49" s="65"/>
    </row>
    <row r="50" spans="1:12" s="7" customFormat="1" ht="21.95" customHeight="1" x14ac:dyDescent="0.15">
      <c r="A50" s="81"/>
      <c r="B50" s="13" t="s">
        <v>136</v>
      </c>
      <c r="C50" s="15" t="s">
        <v>220</v>
      </c>
      <c r="D50" s="15">
        <v>27</v>
      </c>
      <c r="E50" s="15">
        <v>27</v>
      </c>
      <c r="F50" s="20">
        <v>5</v>
      </c>
      <c r="G50" s="22"/>
      <c r="H50" s="35">
        <f t="shared" si="3"/>
        <v>5</v>
      </c>
      <c r="I50" s="23">
        <v>5</v>
      </c>
      <c r="J50" s="22">
        <v>4</v>
      </c>
      <c r="K50" s="36">
        <f t="shared" si="1"/>
        <v>1</v>
      </c>
      <c r="L50" s="65"/>
    </row>
    <row r="51" spans="1:12" s="7" customFormat="1" ht="21.95" customHeight="1" x14ac:dyDescent="0.15">
      <c r="A51" s="81"/>
      <c r="B51" s="13" t="s">
        <v>137</v>
      </c>
      <c r="C51" s="15" t="s">
        <v>220</v>
      </c>
      <c r="D51" s="15">
        <v>27</v>
      </c>
      <c r="E51" s="15">
        <v>27</v>
      </c>
      <c r="F51" s="20">
        <v>5</v>
      </c>
      <c r="G51" s="22"/>
      <c r="H51" s="35">
        <f t="shared" si="3"/>
        <v>5</v>
      </c>
      <c r="I51" s="23">
        <v>5</v>
      </c>
      <c r="J51" s="22">
        <v>2</v>
      </c>
      <c r="K51" s="36">
        <f t="shared" si="1"/>
        <v>3</v>
      </c>
      <c r="L51" s="65"/>
    </row>
    <row r="52" spans="1:12" s="7" customFormat="1" ht="21.95" customHeight="1" x14ac:dyDescent="0.15">
      <c r="A52" s="81"/>
      <c r="B52" s="13" t="s">
        <v>138</v>
      </c>
      <c r="C52" s="15" t="s">
        <v>220</v>
      </c>
      <c r="D52" s="15">
        <v>30</v>
      </c>
      <c r="E52" s="15">
        <v>30</v>
      </c>
      <c r="F52" s="20">
        <v>6</v>
      </c>
      <c r="G52" s="22">
        <v>1</v>
      </c>
      <c r="H52" s="35">
        <f t="shared" si="3"/>
        <v>5</v>
      </c>
      <c r="I52" s="23">
        <v>6</v>
      </c>
      <c r="J52" s="22"/>
      <c r="K52" s="36">
        <f t="shared" si="1"/>
        <v>6</v>
      </c>
      <c r="L52" s="65"/>
    </row>
    <row r="53" spans="1:12" s="7" customFormat="1" ht="21.95" customHeight="1" x14ac:dyDescent="0.15">
      <c r="A53" s="81"/>
      <c r="B53" s="13" t="s">
        <v>139</v>
      </c>
      <c r="C53" s="15" t="s">
        <v>220</v>
      </c>
      <c r="D53" s="15">
        <v>30</v>
      </c>
      <c r="E53" s="15">
        <v>30</v>
      </c>
      <c r="F53" s="20">
        <v>6</v>
      </c>
      <c r="G53" s="22"/>
      <c r="H53" s="35">
        <f t="shared" si="3"/>
        <v>6</v>
      </c>
      <c r="I53" s="23">
        <v>6</v>
      </c>
      <c r="J53" s="22">
        <v>3</v>
      </c>
      <c r="K53" s="36">
        <f t="shared" si="1"/>
        <v>3</v>
      </c>
      <c r="L53" s="65"/>
    </row>
    <row r="54" spans="1:12" s="7" customFormat="1" ht="21.95" customHeight="1" x14ac:dyDescent="0.15">
      <c r="A54" s="81"/>
      <c r="B54" s="59" t="s">
        <v>205</v>
      </c>
      <c r="C54" s="15" t="s">
        <v>220</v>
      </c>
      <c r="D54" s="60">
        <v>30</v>
      </c>
      <c r="E54" s="15"/>
      <c r="F54" s="20"/>
      <c r="G54" s="22"/>
      <c r="H54" s="35"/>
      <c r="I54" s="23"/>
      <c r="J54" s="22"/>
      <c r="K54" s="36"/>
      <c r="L54" s="67"/>
    </row>
    <row r="55" spans="1:12" s="7" customFormat="1" ht="21.95" customHeight="1" x14ac:dyDescent="0.15">
      <c r="A55" s="81"/>
      <c r="B55" s="13" t="s">
        <v>206</v>
      </c>
      <c r="C55" s="15" t="s">
        <v>220</v>
      </c>
      <c r="D55" s="15"/>
      <c r="E55" s="15">
        <v>15</v>
      </c>
      <c r="F55" s="20">
        <v>3</v>
      </c>
      <c r="G55" s="22">
        <v>2</v>
      </c>
      <c r="H55" s="35">
        <f t="shared" si="3"/>
        <v>1</v>
      </c>
      <c r="I55" s="23">
        <v>3</v>
      </c>
      <c r="J55" s="22"/>
      <c r="K55" s="36">
        <f t="shared" si="1"/>
        <v>3</v>
      </c>
      <c r="L55" s="69"/>
    </row>
    <row r="56" spans="1:12" s="7" customFormat="1" ht="21.95" customHeight="1" x14ac:dyDescent="0.15">
      <c r="A56" s="81"/>
      <c r="B56" s="13" t="s">
        <v>207</v>
      </c>
      <c r="C56" s="15" t="s">
        <v>220</v>
      </c>
      <c r="D56" s="15"/>
      <c r="E56" s="15">
        <v>15</v>
      </c>
      <c r="F56" s="20">
        <v>3</v>
      </c>
      <c r="G56" s="22"/>
      <c r="H56" s="35">
        <f t="shared" si="3"/>
        <v>3</v>
      </c>
      <c r="I56" s="23">
        <v>3</v>
      </c>
      <c r="J56" s="22">
        <v>1</v>
      </c>
      <c r="K56" s="36">
        <f t="shared" si="1"/>
        <v>2</v>
      </c>
      <c r="L56" s="69"/>
    </row>
    <row r="57" spans="1:12" s="7" customFormat="1" ht="21.95" customHeight="1" x14ac:dyDescent="0.15">
      <c r="A57" s="81"/>
      <c r="B57" s="13" t="s">
        <v>140</v>
      </c>
      <c r="C57" s="15" t="s">
        <v>220</v>
      </c>
      <c r="D57" s="15">
        <v>41</v>
      </c>
      <c r="E57" s="15">
        <v>41</v>
      </c>
      <c r="F57" s="20">
        <v>8</v>
      </c>
      <c r="G57" s="22">
        <v>3</v>
      </c>
      <c r="H57" s="35">
        <f t="shared" si="3"/>
        <v>5</v>
      </c>
      <c r="I57" s="23">
        <v>8</v>
      </c>
      <c r="J57" s="22">
        <v>1</v>
      </c>
      <c r="K57" s="36">
        <f t="shared" si="1"/>
        <v>7</v>
      </c>
      <c r="L57" s="65"/>
    </row>
    <row r="58" spans="1:12" s="7" customFormat="1" ht="21.95" customHeight="1" x14ac:dyDescent="0.15">
      <c r="A58" s="81"/>
      <c r="B58" s="13" t="s">
        <v>141</v>
      </c>
      <c r="C58" s="15" t="s">
        <v>220</v>
      </c>
      <c r="D58" s="15">
        <v>29</v>
      </c>
      <c r="E58" s="15">
        <v>29</v>
      </c>
      <c r="F58" s="20">
        <v>5</v>
      </c>
      <c r="G58" s="22">
        <v>2</v>
      </c>
      <c r="H58" s="35">
        <f t="shared" si="3"/>
        <v>3</v>
      </c>
      <c r="I58" s="23">
        <v>5</v>
      </c>
      <c r="J58" s="22"/>
      <c r="K58" s="36">
        <f t="shared" si="1"/>
        <v>5</v>
      </c>
      <c r="L58" s="65"/>
    </row>
    <row r="59" spans="1:12" s="7" customFormat="1" ht="21.95" customHeight="1" x14ac:dyDescent="0.15">
      <c r="A59" s="81"/>
      <c r="B59" s="16" t="s">
        <v>159</v>
      </c>
      <c r="C59" s="15" t="s">
        <v>220</v>
      </c>
      <c r="D59" s="15">
        <v>30</v>
      </c>
      <c r="E59" s="15">
        <v>30</v>
      </c>
      <c r="F59" s="20">
        <v>6</v>
      </c>
      <c r="G59" s="22">
        <v>2</v>
      </c>
      <c r="H59" s="35">
        <f t="shared" si="3"/>
        <v>4</v>
      </c>
      <c r="I59" s="23">
        <v>6</v>
      </c>
      <c r="J59" s="22">
        <v>1</v>
      </c>
      <c r="K59" s="36">
        <f t="shared" si="1"/>
        <v>5</v>
      </c>
      <c r="L59" s="65"/>
    </row>
    <row r="60" spans="1:12" s="7" customFormat="1" ht="21.95" customHeight="1" x14ac:dyDescent="0.15">
      <c r="A60" s="81" t="s">
        <v>87</v>
      </c>
      <c r="B60" s="13" t="s">
        <v>142</v>
      </c>
      <c r="C60" s="15" t="s">
        <v>220</v>
      </c>
      <c r="D60" s="15">
        <v>25</v>
      </c>
      <c r="E60" s="15">
        <v>25</v>
      </c>
      <c r="F60" s="20">
        <v>5</v>
      </c>
      <c r="G60" s="22"/>
      <c r="H60" s="35">
        <f t="shared" si="3"/>
        <v>5</v>
      </c>
      <c r="I60" s="23">
        <v>5</v>
      </c>
      <c r="J60" s="22"/>
      <c r="K60" s="36">
        <f t="shared" si="1"/>
        <v>5</v>
      </c>
      <c r="L60" s="65"/>
    </row>
    <row r="61" spans="1:12" s="7" customFormat="1" ht="21.95" customHeight="1" x14ac:dyDescent="0.15">
      <c r="A61" s="81"/>
      <c r="B61" s="13" t="s">
        <v>143</v>
      </c>
      <c r="C61" s="15" t="s">
        <v>220</v>
      </c>
      <c r="D61" s="15">
        <v>56</v>
      </c>
      <c r="E61" s="15">
        <v>56</v>
      </c>
      <c r="F61" s="20">
        <v>11</v>
      </c>
      <c r="G61" s="22">
        <v>4</v>
      </c>
      <c r="H61" s="35">
        <f t="shared" si="3"/>
        <v>7</v>
      </c>
      <c r="I61" s="23">
        <v>11</v>
      </c>
      <c r="J61" s="22">
        <v>6</v>
      </c>
      <c r="K61" s="36">
        <f t="shared" si="1"/>
        <v>5</v>
      </c>
      <c r="L61" s="65"/>
    </row>
    <row r="62" spans="1:12" s="7" customFormat="1" ht="21.95" customHeight="1" x14ac:dyDescent="0.15">
      <c r="A62" s="81"/>
      <c r="B62" s="13" t="s">
        <v>144</v>
      </c>
      <c r="C62" s="15" t="s">
        <v>220</v>
      </c>
      <c r="D62" s="15">
        <v>56</v>
      </c>
      <c r="E62" s="15">
        <v>56</v>
      </c>
      <c r="F62" s="20">
        <v>11</v>
      </c>
      <c r="G62" s="22">
        <v>2</v>
      </c>
      <c r="H62" s="35">
        <f t="shared" si="3"/>
        <v>9</v>
      </c>
      <c r="I62" s="23">
        <v>11</v>
      </c>
      <c r="J62" s="22">
        <v>3</v>
      </c>
      <c r="K62" s="36">
        <f t="shared" si="1"/>
        <v>8</v>
      </c>
      <c r="L62" s="65"/>
    </row>
    <row r="63" spans="1:12" s="7" customFormat="1" ht="21.95" customHeight="1" x14ac:dyDescent="0.15">
      <c r="A63" s="81"/>
      <c r="B63" s="13" t="s">
        <v>145</v>
      </c>
      <c r="C63" s="15" t="s">
        <v>220</v>
      </c>
      <c r="D63" s="15">
        <v>32</v>
      </c>
      <c r="E63" s="15">
        <v>32</v>
      </c>
      <c r="F63" s="20">
        <v>6</v>
      </c>
      <c r="G63" s="22"/>
      <c r="H63" s="35">
        <f t="shared" si="3"/>
        <v>6</v>
      </c>
      <c r="I63" s="23">
        <v>6</v>
      </c>
      <c r="J63" s="22">
        <v>2</v>
      </c>
      <c r="K63" s="36">
        <f t="shared" si="1"/>
        <v>4</v>
      </c>
      <c r="L63" s="65"/>
    </row>
    <row r="64" spans="1:12" s="7" customFormat="1" ht="21.95" customHeight="1" x14ac:dyDescent="0.15">
      <c r="A64" s="81"/>
      <c r="B64" s="13" t="s">
        <v>146</v>
      </c>
      <c r="C64" s="15" t="s">
        <v>220</v>
      </c>
      <c r="D64" s="15">
        <v>30</v>
      </c>
      <c r="E64" s="15">
        <v>30</v>
      </c>
      <c r="F64" s="20">
        <v>6</v>
      </c>
      <c r="G64" s="22">
        <v>1</v>
      </c>
      <c r="H64" s="35">
        <f t="shared" si="3"/>
        <v>5</v>
      </c>
      <c r="I64" s="23">
        <v>6</v>
      </c>
      <c r="J64" s="22">
        <v>1</v>
      </c>
      <c r="K64" s="36">
        <f t="shared" si="1"/>
        <v>5</v>
      </c>
      <c r="L64" s="65"/>
    </row>
    <row r="65" spans="1:12" s="7" customFormat="1" ht="21.95" customHeight="1" x14ac:dyDescent="0.15">
      <c r="A65" s="81"/>
      <c r="B65" s="13" t="s">
        <v>147</v>
      </c>
      <c r="C65" s="15" t="s">
        <v>220</v>
      </c>
      <c r="D65" s="15">
        <v>23</v>
      </c>
      <c r="E65" s="15">
        <v>23</v>
      </c>
      <c r="F65" s="20">
        <v>4</v>
      </c>
      <c r="G65" s="22"/>
      <c r="H65" s="35">
        <f t="shared" si="3"/>
        <v>4</v>
      </c>
      <c r="I65" s="23">
        <v>4</v>
      </c>
      <c r="J65" s="22">
        <v>1</v>
      </c>
      <c r="K65" s="36">
        <f t="shared" si="1"/>
        <v>3</v>
      </c>
      <c r="L65" s="65"/>
    </row>
    <row r="66" spans="1:12" s="7" customFormat="1" ht="21.95" customHeight="1" x14ac:dyDescent="0.15">
      <c r="A66" s="81"/>
      <c r="B66" s="16" t="s">
        <v>160</v>
      </c>
      <c r="C66" s="15" t="s">
        <v>220</v>
      </c>
      <c r="D66" s="15">
        <v>33</v>
      </c>
      <c r="E66" s="15">
        <v>33</v>
      </c>
      <c r="F66" s="20">
        <v>6</v>
      </c>
      <c r="G66" s="22">
        <v>4</v>
      </c>
      <c r="H66" s="35">
        <f t="shared" si="3"/>
        <v>2</v>
      </c>
      <c r="I66" s="23">
        <v>6</v>
      </c>
      <c r="J66" s="22"/>
      <c r="K66" s="36">
        <f t="shared" si="1"/>
        <v>6</v>
      </c>
      <c r="L66" s="65"/>
    </row>
    <row r="67" spans="1:12" s="7" customFormat="1" ht="21.95" customHeight="1" x14ac:dyDescent="0.15">
      <c r="A67" s="81"/>
      <c r="B67" s="13" t="s">
        <v>148</v>
      </c>
      <c r="C67" s="15" t="s">
        <v>220</v>
      </c>
      <c r="D67" s="15">
        <v>25</v>
      </c>
      <c r="E67" s="15">
        <v>25</v>
      </c>
      <c r="F67" s="20">
        <v>5</v>
      </c>
      <c r="G67" s="22">
        <v>2</v>
      </c>
      <c r="H67" s="35">
        <f t="shared" si="3"/>
        <v>3</v>
      </c>
      <c r="I67" s="23">
        <v>5</v>
      </c>
      <c r="J67" s="22"/>
      <c r="K67" s="36">
        <f t="shared" si="1"/>
        <v>5</v>
      </c>
      <c r="L67" s="65"/>
    </row>
    <row r="68" spans="1:12" s="7" customFormat="1" ht="21.95" customHeight="1" x14ac:dyDescent="0.15">
      <c r="A68" s="81"/>
      <c r="B68" s="63" t="s">
        <v>149</v>
      </c>
      <c r="C68" s="15" t="s">
        <v>220</v>
      </c>
      <c r="D68" s="64">
        <v>20</v>
      </c>
      <c r="E68" s="15">
        <v>20</v>
      </c>
      <c r="F68" s="20">
        <v>4</v>
      </c>
      <c r="G68" s="22"/>
      <c r="H68" s="35">
        <f t="shared" si="3"/>
        <v>4</v>
      </c>
      <c r="I68" s="23">
        <v>4</v>
      </c>
      <c r="J68" s="22">
        <v>1</v>
      </c>
      <c r="K68" s="36">
        <f t="shared" si="1"/>
        <v>3</v>
      </c>
      <c r="L68" s="65"/>
    </row>
    <row r="69" spans="1:12" s="7" customFormat="1" ht="21.95" customHeight="1" x14ac:dyDescent="0.15">
      <c r="A69" s="81"/>
      <c r="B69" s="63" t="s">
        <v>150</v>
      </c>
      <c r="C69" s="15" t="s">
        <v>220</v>
      </c>
      <c r="D69" s="64">
        <v>20</v>
      </c>
      <c r="E69" s="15">
        <v>20</v>
      </c>
      <c r="F69" s="20">
        <v>4</v>
      </c>
      <c r="G69" s="22">
        <v>4</v>
      </c>
      <c r="H69" s="35" t="s">
        <v>115</v>
      </c>
      <c r="I69" s="23">
        <v>4</v>
      </c>
      <c r="J69" s="22">
        <v>1</v>
      </c>
      <c r="K69" s="36">
        <f t="shared" si="1"/>
        <v>3</v>
      </c>
      <c r="L69" s="65"/>
    </row>
    <row r="70" spans="1:12" s="7" customFormat="1" ht="21.95" customHeight="1" x14ac:dyDescent="0.15">
      <c r="A70" s="81"/>
      <c r="B70" s="16" t="s">
        <v>132</v>
      </c>
      <c r="C70" s="15" t="s">
        <v>220</v>
      </c>
      <c r="D70" s="15">
        <v>32</v>
      </c>
      <c r="E70" s="15">
        <v>32</v>
      </c>
      <c r="F70" s="20">
        <v>6</v>
      </c>
      <c r="G70" s="22">
        <v>1</v>
      </c>
      <c r="H70" s="35">
        <f>F70-G70</f>
        <v>5</v>
      </c>
      <c r="I70" s="23">
        <v>6</v>
      </c>
      <c r="J70" s="22">
        <v>1</v>
      </c>
      <c r="K70" s="36">
        <f t="shared" si="1"/>
        <v>5</v>
      </c>
      <c r="L70" s="65"/>
    </row>
    <row r="71" spans="1:12" s="7" customFormat="1" ht="21.95" customHeight="1" x14ac:dyDescent="0.15">
      <c r="A71" s="81" t="s">
        <v>88</v>
      </c>
      <c r="B71" s="16" t="s">
        <v>208</v>
      </c>
      <c r="C71" s="15" t="s">
        <v>220</v>
      </c>
      <c r="D71" s="15">
        <v>30</v>
      </c>
      <c r="E71" s="15"/>
      <c r="F71" s="15"/>
      <c r="G71" s="22"/>
      <c r="H71" s="35"/>
      <c r="I71" s="23"/>
      <c r="J71" s="22"/>
      <c r="K71" s="36"/>
      <c r="L71" s="67"/>
    </row>
    <row r="72" spans="1:12" s="7" customFormat="1" ht="21.95" customHeight="1" x14ac:dyDescent="0.15">
      <c r="A72" s="81"/>
      <c r="B72" s="13" t="s">
        <v>200</v>
      </c>
      <c r="C72" s="15" t="s">
        <v>220</v>
      </c>
      <c r="D72" s="15"/>
      <c r="E72" s="14">
        <v>17</v>
      </c>
      <c r="F72" s="20">
        <v>3</v>
      </c>
      <c r="G72" s="22"/>
      <c r="H72" s="35" t="s">
        <v>166</v>
      </c>
      <c r="I72" s="23">
        <v>3</v>
      </c>
      <c r="J72" s="22"/>
      <c r="K72" s="36">
        <f t="shared" si="1"/>
        <v>3</v>
      </c>
      <c r="L72" s="69"/>
    </row>
    <row r="73" spans="1:12" s="7" customFormat="1" ht="21.95" customHeight="1" x14ac:dyDescent="0.15">
      <c r="A73" s="81"/>
      <c r="B73" s="13" t="s">
        <v>201</v>
      </c>
      <c r="C73" s="15" t="s">
        <v>220</v>
      </c>
      <c r="D73" s="15"/>
      <c r="E73" s="14">
        <v>13</v>
      </c>
      <c r="F73" s="20">
        <v>2</v>
      </c>
      <c r="G73" s="22"/>
      <c r="H73" s="35" t="s">
        <v>166</v>
      </c>
      <c r="I73" s="23">
        <v>2</v>
      </c>
      <c r="J73" s="22"/>
      <c r="K73" s="36">
        <f t="shared" ref="K73:K79" si="4">I73-J73</f>
        <v>2</v>
      </c>
      <c r="L73" s="69"/>
    </row>
    <row r="74" spans="1:12" s="7" customFormat="1" ht="21.95" customHeight="1" x14ac:dyDescent="0.15">
      <c r="A74" s="81"/>
      <c r="B74" s="13" t="s">
        <v>151</v>
      </c>
      <c r="C74" s="15" t="s">
        <v>220</v>
      </c>
      <c r="D74" s="15">
        <v>27</v>
      </c>
      <c r="E74" s="15">
        <v>27</v>
      </c>
      <c r="F74" s="20">
        <v>5</v>
      </c>
      <c r="G74" s="22"/>
      <c r="H74" s="35" t="s">
        <v>166</v>
      </c>
      <c r="I74" s="23">
        <v>5</v>
      </c>
      <c r="J74" s="22"/>
      <c r="K74" s="36">
        <f t="shared" si="4"/>
        <v>5</v>
      </c>
      <c r="L74" s="65"/>
    </row>
    <row r="75" spans="1:12" s="7" customFormat="1" ht="21.95" customHeight="1" x14ac:dyDescent="0.15">
      <c r="A75" s="81"/>
      <c r="B75" s="13" t="s">
        <v>152</v>
      </c>
      <c r="C75" s="15" t="s">
        <v>220</v>
      </c>
      <c r="D75" s="15">
        <v>44</v>
      </c>
      <c r="E75" s="15">
        <v>44</v>
      </c>
      <c r="F75" s="20">
        <v>8</v>
      </c>
      <c r="G75" s="22">
        <v>1</v>
      </c>
      <c r="H75" s="35" t="s">
        <v>166</v>
      </c>
      <c r="I75" s="23">
        <v>8</v>
      </c>
      <c r="J75" s="22">
        <v>1</v>
      </c>
      <c r="K75" s="36">
        <f t="shared" si="4"/>
        <v>7</v>
      </c>
      <c r="L75" s="71"/>
    </row>
    <row r="76" spans="1:12" s="7" customFormat="1" ht="21.95" customHeight="1" x14ac:dyDescent="0.15">
      <c r="A76" s="81" t="s">
        <v>89</v>
      </c>
      <c r="B76" s="13" t="s">
        <v>153</v>
      </c>
      <c r="C76" s="15" t="s">
        <v>220</v>
      </c>
      <c r="D76" s="15">
        <v>10</v>
      </c>
      <c r="E76" s="15">
        <v>10</v>
      </c>
      <c r="F76" s="20">
        <v>2</v>
      </c>
      <c r="G76" s="22"/>
      <c r="H76" s="35">
        <f t="shared" ref="H76:H79" si="5">F76-G76</f>
        <v>2</v>
      </c>
      <c r="I76" s="23">
        <v>2</v>
      </c>
      <c r="J76" s="22"/>
      <c r="K76" s="36">
        <f t="shared" si="4"/>
        <v>2</v>
      </c>
      <c r="L76" s="76" t="s">
        <v>90</v>
      </c>
    </row>
    <row r="77" spans="1:12" s="7" customFormat="1" ht="21.95" customHeight="1" x14ac:dyDescent="0.15">
      <c r="A77" s="81"/>
      <c r="B77" s="13" t="s">
        <v>154</v>
      </c>
      <c r="C77" s="15" t="s">
        <v>220</v>
      </c>
      <c r="D77" s="15">
        <v>10</v>
      </c>
      <c r="E77" s="15">
        <v>10</v>
      </c>
      <c r="F77" s="20">
        <v>2</v>
      </c>
      <c r="G77" s="22"/>
      <c r="H77" s="35">
        <f t="shared" si="5"/>
        <v>2</v>
      </c>
      <c r="I77" s="23">
        <v>2</v>
      </c>
      <c r="J77" s="22"/>
      <c r="K77" s="36">
        <f t="shared" si="4"/>
        <v>2</v>
      </c>
      <c r="L77" s="76"/>
    </row>
    <row r="78" spans="1:12" s="7" customFormat="1" ht="21.95" customHeight="1" x14ac:dyDescent="0.15">
      <c r="A78" s="81"/>
      <c r="B78" s="13" t="s">
        <v>155</v>
      </c>
      <c r="C78" s="15" t="s">
        <v>220</v>
      </c>
      <c r="D78" s="15">
        <v>10</v>
      </c>
      <c r="E78" s="15">
        <v>10</v>
      </c>
      <c r="F78" s="20">
        <v>2</v>
      </c>
      <c r="G78" s="22"/>
      <c r="H78" s="35">
        <f t="shared" si="5"/>
        <v>2</v>
      </c>
      <c r="I78" s="23">
        <v>2</v>
      </c>
      <c r="J78" s="22"/>
      <c r="K78" s="36">
        <f t="shared" si="4"/>
        <v>2</v>
      </c>
      <c r="L78" s="76"/>
    </row>
    <row r="79" spans="1:12" s="7" customFormat="1" ht="21.95" customHeight="1" x14ac:dyDescent="0.15">
      <c r="A79" s="81"/>
      <c r="B79" s="13" t="s">
        <v>156</v>
      </c>
      <c r="C79" s="15" t="s">
        <v>220</v>
      </c>
      <c r="D79" s="15">
        <v>10</v>
      </c>
      <c r="E79" s="15">
        <v>10</v>
      </c>
      <c r="F79" s="20">
        <v>2</v>
      </c>
      <c r="G79" s="22"/>
      <c r="H79" s="35">
        <f t="shared" si="5"/>
        <v>2</v>
      </c>
      <c r="I79" s="23">
        <v>2</v>
      </c>
      <c r="J79" s="22"/>
      <c r="K79" s="36">
        <f t="shared" si="4"/>
        <v>2</v>
      </c>
      <c r="L79" s="76"/>
    </row>
    <row r="80" spans="1:12" s="7" customFormat="1" ht="21.75" customHeight="1" thickBot="1" x14ac:dyDescent="0.2">
      <c r="A80" s="82"/>
      <c r="B80" s="83"/>
      <c r="C80" s="31"/>
      <c r="D80" s="25">
        <f>SUM(D5:D79)</f>
        <v>1881</v>
      </c>
      <c r="E80" s="53">
        <f>SUM(E5:E34)+D35+D38+SUM(E41:E79)</f>
        <v>1798</v>
      </c>
      <c r="F80" s="25">
        <f>SUM(F5:F79)</f>
        <v>347</v>
      </c>
      <c r="G80" s="33">
        <f t="shared" ref="G80:H80" si="6">SUM(G5:G79)</f>
        <v>99</v>
      </c>
      <c r="H80" s="34">
        <f t="shared" si="6"/>
        <v>234</v>
      </c>
      <c r="I80" s="56">
        <f>SUM(I5:I79)</f>
        <v>356</v>
      </c>
      <c r="J80" s="33">
        <f>SUM(J5:J79)</f>
        <v>99</v>
      </c>
      <c r="K80" s="34">
        <f>SUM(K5:K79)</f>
        <v>257</v>
      </c>
      <c r="L80" s="70"/>
    </row>
    <row r="81" spans="1:12" s="1" customFormat="1" ht="15" customHeight="1" x14ac:dyDescent="0.15">
      <c r="A81" s="10"/>
      <c r="B81" s="2"/>
      <c r="C81" s="11"/>
      <c r="D81" s="11"/>
      <c r="E81" s="11"/>
      <c r="F81" s="11"/>
      <c r="G81" s="11"/>
      <c r="H81" s="11"/>
      <c r="I81" s="11"/>
      <c r="J81" s="11"/>
      <c r="K81" s="11"/>
      <c r="L81" s="11"/>
    </row>
    <row r="82" spans="1:12" s="1" customFormat="1" ht="15" customHeight="1" x14ac:dyDescent="0.15">
      <c r="A82" s="26"/>
      <c r="B82" s="2"/>
      <c r="C82" s="11"/>
      <c r="D82" s="11"/>
      <c r="E82" s="11"/>
      <c r="F82" s="11"/>
      <c r="G82" s="11"/>
      <c r="H82" s="11"/>
      <c r="I82" s="11"/>
      <c r="J82" s="11"/>
      <c r="K82" s="11"/>
      <c r="L82" s="11"/>
    </row>
    <row r="83" spans="1:12" s="1" customFormat="1" ht="20.100000000000001" customHeight="1" x14ac:dyDescent="0.15">
      <c r="A83" s="74" t="s">
        <v>215</v>
      </c>
      <c r="B83" s="74"/>
      <c r="C83" s="74"/>
      <c r="D83" s="74"/>
      <c r="E83" s="74"/>
      <c r="F83" s="74"/>
      <c r="G83" s="74"/>
      <c r="H83" s="74"/>
    </row>
    <row r="84" spans="1:12" s="3" customFormat="1" ht="20.100000000000001" customHeight="1" x14ac:dyDescent="0.25">
      <c r="A84" s="73" t="s">
        <v>214</v>
      </c>
      <c r="B84" s="73"/>
      <c r="C84" s="73"/>
      <c r="D84" s="73"/>
      <c r="E84" s="73"/>
      <c r="F84" s="73"/>
      <c r="G84" s="73"/>
      <c r="H84" s="73"/>
    </row>
    <row r="85" spans="1:12" ht="20.100000000000001" customHeight="1" x14ac:dyDescent="0.25">
      <c r="A85" s="72" t="s">
        <v>217</v>
      </c>
      <c r="B85" s="72"/>
      <c r="C85" s="72"/>
      <c r="D85" s="72"/>
      <c r="E85" s="72"/>
      <c r="F85" s="72"/>
      <c r="G85" s="72"/>
      <c r="H85" s="72"/>
      <c r="I85" s="4"/>
      <c r="J85" s="4"/>
      <c r="K85" s="4"/>
      <c r="L85" s="4"/>
    </row>
    <row r="86" spans="1:12" ht="20.100000000000001" customHeight="1" x14ac:dyDescent="0.25">
      <c r="A86" s="72" t="s">
        <v>218</v>
      </c>
      <c r="B86" s="72"/>
      <c r="C86" s="72"/>
      <c r="D86" s="72"/>
      <c r="E86" s="72"/>
      <c r="F86" s="72"/>
      <c r="G86" s="72"/>
      <c r="H86" s="72"/>
      <c r="I86" s="4"/>
      <c r="J86" s="4"/>
      <c r="K86" s="4"/>
      <c r="L86" s="4"/>
    </row>
    <row r="87" spans="1:12" ht="20.100000000000001" customHeight="1" x14ac:dyDescent="0.25">
      <c r="A87" s="72" t="s">
        <v>216</v>
      </c>
      <c r="B87" s="72"/>
      <c r="C87" s="72"/>
      <c r="D87" s="72"/>
      <c r="E87" s="72"/>
      <c r="F87" s="72"/>
      <c r="G87" s="72"/>
      <c r="H87" s="72"/>
      <c r="I87" s="4"/>
      <c r="J87" s="4"/>
      <c r="K87" s="4"/>
      <c r="L87" s="4"/>
    </row>
  </sheetData>
  <autoFilter ref="A4:K80"/>
  <mergeCells count="26">
    <mergeCell ref="A1:L1"/>
    <mergeCell ref="A80:B80"/>
    <mergeCell ref="A5:A12"/>
    <mergeCell ref="A13:A16"/>
    <mergeCell ref="A17:A24"/>
    <mergeCell ref="A25:A34"/>
    <mergeCell ref="A35:A42"/>
    <mergeCell ref="A43:A48"/>
    <mergeCell ref="D3:D4"/>
    <mergeCell ref="E3:E4"/>
    <mergeCell ref="B3:B4"/>
    <mergeCell ref="A3:A4"/>
    <mergeCell ref="L3:L4"/>
    <mergeCell ref="I3:K3"/>
    <mergeCell ref="C3:C4"/>
    <mergeCell ref="A85:H85"/>
    <mergeCell ref="A86:H86"/>
    <mergeCell ref="A87:H87"/>
    <mergeCell ref="L76:L79"/>
    <mergeCell ref="L25:L34"/>
    <mergeCell ref="A83:H83"/>
    <mergeCell ref="A84:H84"/>
    <mergeCell ref="A49:A59"/>
    <mergeCell ref="A60:A70"/>
    <mergeCell ref="A71:A75"/>
    <mergeCell ref="A76:A79"/>
  </mergeCells>
  <phoneticPr fontId="2" type="noConversion"/>
  <printOptions horizontalCentered="1"/>
  <pageMargins left="0.35433070866141736" right="0.27559055118110237" top="0.66" bottom="0.5" header="0.28000000000000003" footer="0.18"/>
  <pageSetup paperSize="9" scale="48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3"/>
  <sheetViews>
    <sheetView showGridLines="0" zoomScaleNormal="100" zoomScaleSheetLayoutView="100" workbookViewId="0">
      <pane ySplit="3" topLeftCell="A4" activePane="bottomLeft" state="frozen"/>
      <selection activeCell="B18" sqref="B18"/>
      <selection pane="bottomLeft" activeCell="A4" sqref="A4:A6"/>
    </sheetView>
  </sheetViews>
  <sheetFormatPr defaultRowHeight="13.5" x14ac:dyDescent="0.25"/>
  <cols>
    <col min="1" max="1" width="22.5703125" style="5" bestFit="1" customWidth="1"/>
    <col min="2" max="2" width="17.42578125" style="5" bestFit="1" customWidth="1"/>
    <col min="3" max="3" width="20.42578125" style="6" bestFit="1" customWidth="1"/>
    <col min="4" max="4" width="10.7109375" style="5" customWidth="1"/>
    <col min="5" max="7" width="15.7109375" style="5" customWidth="1"/>
    <col min="8" max="8" width="20.7109375" style="5" customWidth="1"/>
    <col min="9" max="16384" width="9.140625" style="4"/>
  </cols>
  <sheetData>
    <row r="1" spans="1:8" s="7" customFormat="1" ht="39.950000000000003" customHeight="1" x14ac:dyDescent="0.15">
      <c r="A1" s="75" t="s">
        <v>202</v>
      </c>
      <c r="B1" s="75"/>
      <c r="C1" s="75"/>
      <c r="D1" s="75"/>
      <c r="E1" s="75"/>
      <c r="F1" s="75"/>
      <c r="G1" s="75"/>
      <c r="H1" s="75"/>
    </row>
    <row r="2" spans="1:8" s="7" customFormat="1" ht="24.75" customHeight="1" thickBot="1" x14ac:dyDescent="0.2">
      <c r="A2" s="12" t="s">
        <v>190</v>
      </c>
      <c r="B2" s="12"/>
      <c r="C2" s="8"/>
      <c r="D2" s="9"/>
      <c r="E2" s="9"/>
      <c r="F2" s="9"/>
      <c r="G2" s="9"/>
      <c r="H2" s="9"/>
    </row>
    <row r="3" spans="1:8" s="7" customFormat="1" ht="30" customHeight="1" x14ac:dyDescent="0.15">
      <c r="A3" s="38" t="s">
        <v>0</v>
      </c>
      <c r="B3" s="40" t="s">
        <v>189</v>
      </c>
      <c r="C3" s="39" t="s">
        <v>173</v>
      </c>
      <c r="D3" s="40" t="s">
        <v>2</v>
      </c>
      <c r="E3" s="41" t="s">
        <v>180</v>
      </c>
      <c r="F3" s="41" t="s">
        <v>181</v>
      </c>
      <c r="G3" s="41" t="s">
        <v>183</v>
      </c>
      <c r="H3" s="50" t="s">
        <v>14</v>
      </c>
    </row>
    <row r="4" spans="1:8" s="7" customFormat="1" ht="30" customHeight="1" x14ac:dyDescent="0.15">
      <c r="A4" s="81" t="s">
        <v>172</v>
      </c>
      <c r="B4" s="95" t="s">
        <v>174</v>
      </c>
      <c r="C4" s="13" t="s">
        <v>175</v>
      </c>
      <c r="D4" s="15">
        <v>3</v>
      </c>
      <c r="E4" s="15">
        <v>20</v>
      </c>
      <c r="F4" s="15" t="s">
        <v>75</v>
      </c>
      <c r="G4" s="27">
        <f>INT(E4*0.1)</f>
        <v>2</v>
      </c>
      <c r="H4" s="24"/>
    </row>
    <row r="5" spans="1:8" s="7" customFormat="1" ht="30" customHeight="1" x14ac:dyDescent="0.15">
      <c r="A5" s="81"/>
      <c r="B5" s="95"/>
      <c r="C5" s="13" t="s">
        <v>176</v>
      </c>
      <c r="D5" s="15">
        <v>3</v>
      </c>
      <c r="E5" s="15">
        <v>20</v>
      </c>
      <c r="F5" s="15" t="s">
        <v>75</v>
      </c>
      <c r="G5" s="27">
        <f t="shared" ref="G5:G6" si="0">INT(E5*0.1)</f>
        <v>2</v>
      </c>
      <c r="H5" s="24"/>
    </row>
    <row r="6" spans="1:8" s="7" customFormat="1" ht="30" customHeight="1" x14ac:dyDescent="0.15">
      <c r="A6" s="81"/>
      <c r="B6" s="95"/>
      <c r="C6" s="13" t="s">
        <v>177</v>
      </c>
      <c r="D6" s="15">
        <v>3</v>
      </c>
      <c r="E6" s="15">
        <v>20</v>
      </c>
      <c r="F6" s="15" t="s">
        <v>75</v>
      </c>
      <c r="G6" s="27">
        <f t="shared" si="0"/>
        <v>2</v>
      </c>
      <c r="H6" s="24"/>
    </row>
    <row r="7" spans="1:8" s="7" customFormat="1" ht="30" customHeight="1" x14ac:dyDescent="0.15">
      <c r="A7" s="81" t="s">
        <v>86</v>
      </c>
      <c r="B7" s="95" t="s">
        <v>52</v>
      </c>
      <c r="C7" s="13" t="s">
        <v>178</v>
      </c>
      <c r="D7" s="15">
        <v>3</v>
      </c>
      <c r="E7" s="15">
        <v>15</v>
      </c>
      <c r="F7" s="15" t="s">
        <v>182</v>
      </c>
      <c r="G7" s="27">
        <f>INT(E7*0.2)</f>
        <v>3</v>
      </c>
      <c r="H7" s="24"/>
    </row>
    <row r="8" spans="1:8" s="7" customFormat="1" ht="30" customHeight="1" x14ac:dyDescent="0.15">
      <c r="A8" s="81"/>
      <c r="B8" s="95"/>
      <c r="C8" s="13" t="s">
        <v>179</v>
      </c>
      <c r="D8" s="15">
        <v>3</v>
      </c>
      <c r="E8" s="15">
        <v>15</v>
      </c>
      <c r="F8" s="15" t="s">
        <v>182</v>
      </c>
      <c r="G8" s="27">
        <f>INT(E8*0.2)</f>
        <v>3</v>
      </c>
      <c r="H8" s="24"/>
    </row>
    <row r="9" spans="1:8" s="7" customFormat="1" ht="30" customHeight="1" x14ac:dyDescent="0.15">
      <c r="A9" s="81" t="s">
        <v>88</v>
      </c>
      <c r="B9" s="95" t="s">
        <v>53</v>
      </c>
      <c r="C9" s="13" t="s">
        <v>200</v>
      </c>
      <c r="D9" s="15">
        <v>3</v>
      </c>
      <c r="E9" s="15">
        <v>17</v>
      </c>
      <c r="F9" s="15" t="s">
        <v>213</v>
      </c>
      <c r="G9" s="27" t="s">
        <v>188</v>
      </c>
      <c r="H9" s="24"/>
    </row>
    <row r="10" spans="1:8" s="7" customFormat="1" ht="30" customHeight="1" x14ac:dyDescent="0.15">
      <c r="A10" s="81"/>
      <c r="B10" s="95"/>
      <c r="C10" s="13" t="s">
        <v>201</v>
      </c>
      <c r="D10" s="15">
        <v>3</v>
      </c>
      <c r="E10" s="15">
        <v>13</v>
      </c>
      <c r="F10" s="15" t="s">
        <v>213</v>
      </c>
      <c r="G10" s="27" t="s">
        <v>188</v>
      </c>
      <c r="H10" s="24"/>
    </row>
    <row r="11" spans="1:8" s="7" customFormat="1" ht="30" customHeight="1" thickBot="1" x14ac:dyDescent="0.2">
      <c r="A11" s="82" t="s">
        <v>18</v>
      </c>
      <c r="B11" s="83"/>
      <c r="C11" s="83"/>
      <c r="D11" s="31"/>
      <c r="E11" s="25"/>
      <c r="F11" s="25"/>
      <c r="G11" s="25">
        <f>SUM(G4:G8)</f>
        <v>12</v>
      </c>
      <c r="H11" s="51"/>
    </row>
    <row r="12" spans="1:8" s="1" customFormat="1" ht="20.100000000000001" customHeight="1" x14ac:dyDescent="0.15">
      <c r="A12" s="10"/>
      <c r="B12" s="10"/>
      <c r="C12" s="2"/>
      <c r="D12" s="11"/>
      <c r="E12" s="11"/>
      <c r="F12" s="11"/>
      <c r="G12" s="11"/>
      <c r="H12" s="11"/>
    </row>
    <row r="13" spans="1:8" s="3" customFormat="1" ht="20.100000000000001" customHeight="1" x14ac:dyDescent="0.25">
      <c r="A13" s="73" t="s">
        <v>184</v>
      </c>
      <c r="B13" s="73"/>
      <c r="C13" s="73"/>
      <c r="D13" s="73"/>
      <c r="E13" s="73"/>
      <c r="F13" s="73"/>
      <c r="G13" s="73"/>
      <c r="H13" s="73"/>
    </row>
  </sheetData>
  <mergeCells count="9">
    <mergeCell ref="A1:H1"/>
    <mergeCell ref="A9:A10"/>
    <mergeCell ref="A13:H13"/>
    <mergeCell ref="B9:B10"/>
    <mergeCell ref="A11:C11"/>
    <mergeCell ref="A4:A6"/>
    <mergeCell ref="A7:A8"/>
    <mergeCell ref="B4:B6"/>
    <mergeCell ref="B7:B8"/>
  </mergeCells>
  <phoneticPr fontId="2" type="noConversion"/>
  <printOptions horizontalCentered="1"/>
  <pageMargins left="0.35433070866141736" right="0.27559055118110237" top="0.66" bottom="0.5" header="0.28000000000000003" footer="0.18"/>
  <pageSetup paperSize="9" scale="6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(2학년) 전과 허용 인원</vt:lpstr>
      <vt:lpstr>(3, 4학년) 전과 허용인원</vt:lpstr>
      <vt:lpstr>(3학년) 모집단위내전과 허용인원</vt:lpstr>
      <vt:lpstr>'(2학년) 전과 허용 인원'!Print_Area</vt:lpstr>
      <vt:lpstr>'(3, 4학년) 전과 허용인원'!Print_Area</vt:lpstr>
      <vt:lpstr>'(3학년) 모집단위내전과 허용인원'!Print_Area</vt:lpstr>
      <vt:lpstr>'(2학년) 전과 허용 인원'!Print_Titles</vt:lpstr>
      <vt:lpstr>'(3, 4학년) 전과 허용인원'!Print_Titles</vt:lpstr>
      <vt:lpstr>'(3학년) 모집단위내전과 허용인원'!Print_Titles</vt:lpstr>
    </vt:vector>
  </TitlesOfParts>
  <Company>제주대학교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2024-12-17T01:37:46Z</cp:lastPrinted>
  <dcterms:created xsi:type="dcterms:W3CDTF">2006-11-27T03:28:30Z</dcterms:created>
  <dcterms:modified xsi:type="dcterms:W3CDTF">2024-12-19T05:23:59Z</dcterms:modified>
</cp:coreProperties>
</file>